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0" i="3"/>
  <c r="R79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R81" i="3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<sst xmlns="http://schemas.openxmlformats.org/spreadsheetml/2006/main" count="124" uniqueCount="74">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</sst>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10" fontId="2" fillId="0" borderId="0" xfId="1" applyNumberFormat="1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2" fontId="2" fillId="0" borderId="0" xfId="0" applyNumberFormat="1" applyFont="1"/>
    <xf numFmtId="1" fontId="2" fillId="0" borderId="0" xfId="1" applyNumberFormat="1" applyFo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10" fontId="3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  <xf numFmtId="0" fontId="2" fillId="0" borderId="0" xfId="0" applyNumberFormat="1" applyFont="1"/>
    <xf numFmtId="0" fontId="2" fillId="0" borderId="0" xfId="1" applyNumberFormat="1" applyFont="1"/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4.1536857174208359E-2"/>
                  <c:y val="-6.50396261442929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</c:v>
                </c:pt>
                <c:pt idx="1">
                  <c:v>0.27300000000000002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869125866652625E-2"/>
                  <c:y val="-6.1995262787273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69125866652625E-2"/>
                  <c:y val="-6.8290634402407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0.182</c:v>
                </c:pt>
                <c:pt idx="1">
                  <c:v>0.182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6458807947799611E-2"/>
                  <c:y val="-6.17878496895205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6458971478733378E-2"/>
                  <c:y val="-6.5040394340951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0.36399999999999999</c:v>
                </c:pt>
                <c:pt idx="1">
                  <c:v>0.36399999999999999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438212862002296E-2"/>
                  <c:y val="-6.17881057550732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6520549051839469E-2"/>
                  <c:y val="-6.5040394340951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0.36399999999999999</c:v>
                </c:pt>
                <c:pt idx="1">
                  <c:v>0.182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286012332521837E-3"/>
                  <c:y val="-6.3370846936815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9.0999999999999998E-2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32839936"/>
        <c:axId val="32863360"/>
      </c:barChart>
      <c:catAx>
        <c:axId val="32839936"/>
        <c:scaling>
          <c:orientation val="maxMin"/>
        </c:scaling>
        <c:delete val="1"/>
        <c:axPos val="l"/>
        <c:majorTickMark val="out"/>
        <c:minorTickMark val="none"/>
        <c:tickLblPos val="none"/>
        <c:crossAx val="32863360"/>
        <c:crosses val="autoZero"/>
        <c:auto val="1"/>
        <c:lblAlgn val="ctr"/>
        <c:lblOffset val="100"/>
        <c:noMultiLvlLbl val="0"/>
      </c:catAx>
      <c:valAx>
        <c:axId val="3286336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8399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3.3333333333333335</c:v>
                </c:pt>
                <c:pt idx="1">
                  <c:v>3.3333333333333335</c:v>
                </c:pt>
                <c:pt idx="2">
                  <c:v>2.6666666666666665</c:v>
                </c:pt>
                <c:pt idx="3">
                  <c:v>2.6666666666666665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29742592"/>
        <c:axId val="29744128"/>
      </c:barChart>
      <c:catAx>
        <c:axId val="2974259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744128"/>
        <c:crosses val="autoZero"/>
        <c:auto val="1"/>
        <c:lblAlgn val="ctr"/>
        <c:lblOffset val="100"/>
        <c:noMultiLvlLbl val="0"/>
      </c:catAx>
      <c:valAx>
        <c:axId val="29744128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297425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31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6934441366574329E-3"/>
                  <c:y val="-4.4526901669758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3868882733148658E-3"/>
                  <c:y val="-4.70002288674954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8781163434903045E-2"/>
                  <c:y val="-4.45269016697589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8.3000000000000004E-2</c:v>
                </c:pt>
                <c:pt idx="1">
                  <c:v>8.3000000000000004E-2</c:v>
                </c:pt>
                <c:pt idx="2">
                  <c:v>0.222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8467220683287843E-3"/>
                  <c:y val="-4.4526706888911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467220683287843E-3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6934441366574332E-2"/>
                  <c:y val="-4.70002288674955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8.3000000000000004E-2</c:v>
                </c:pt>
                <c:pt idx="1">
                  <c:v>8.3000000000000004E-2</c:v>
                </c:pt>
                <c:pt idx="2">
                  <c:v>0.222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3.6934441366575006E-3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5723529711140677E-2"/>
                  <c:y val="-4.6996917593093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</c:v>
                </c:pt>
                <c:pt idx="1">
                  <c:v>8.3000000000000004E-2</c:v>
                </c:pt>
                <c:pt idx="2">
                  <c:v>0.33300000000000002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849579398143096E-2"/>
                  <c:y val="-4.69978914973290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692593481216579E-2"/>
                  <c:y val="-4.69971123739402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2448215441213897E-3"/>
                  <c:y val="-4.6997307154787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0.33300000000000002</c:v>
                </c:pt>
                <c:pt idx="1">
                  <c:v>0.16700000000000001</c:v>
                </c:pt>
                <c:pt idx="2">
                  <c:v>0.111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494012694396594"/>
                  <c:y val="-4.6997501935634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4193266007953992"/>
                  <c:y val="-4.94708291333713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2871725521845751E-3"/>
                  <c:y val="-4.69971123739403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0.5</c:v>
                </c:pt>
                <c:pt idx="1">
                  <c:v>0.58299999999999996</c:v>
                </c:pt>
                <c:pt idx="2">
                  <c:v>0.111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34246656"/>
        <c:axId val="34248192"/>
      </c:barChart>
      <c:catAx>
        <c:axId val="3424665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4248192"/>
        <c:crosses val="autoZero"/>
        <c:auto val="1"/>
        <c:lblAlgn val="ctr"/>
        <c:lblOffset val="100"/>
        <c:noMultiLvlLbl val="0"/>
      </c:catAx>
      <c:valAx>
        <c:axId val="3424819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42466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3.3333333333333335</c:v>
                </c:pt>
                <c:pt idx="1">
                  <c:v>3</c:v>
                </c:pt>
                <c:pt idx="2">
                  <c:v>3.3333333333333335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34028160"/>
        <c:axId val="34042240"/>
      </c:barChart>
      <c:catAx>
        <c:axId val="3402816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4042240"/>
        <c:crosses val="autoZero"/>
        <c:auto val="1"/>
        <c:lblAlgn val="ctr"/>
        <c:lblOffset val="100"/>
        <c:noMultiLvlLbl val="0"/>
      </c:catAx>
      <c:valAx>
        <c:axId val="34042240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34028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5283188898414392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0.214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710152039399025E-2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0.28599999999999998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610435577035133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0.5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34139136"/>
        <c:axId val="34161408"/>
      </c:barChart>
      <c:catAx>
        <c:axId val="341391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4161408"/>
        <c:crosses val="autoZero"/>
        <c:auto val="1"/>
        <c:lblAlgn val="ctr"/>
        <c:lblOffset val="100"/>
        <c:noMultiLvlLbl val="0"/>
      </c:catAx>
      <c:valAx>
        <c:axId val="3416140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341391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80619392"/>
        <c:axId val="80620928"/>
      </c:barChart>
      <c:catAx>
        <c:axId val="80619392"/>
        <c:scaling>
          <c:orientation val="minMax"/>
        </c:scaling>
        <c:delete val="1"/>
        <c:axPos val="l"/>
        <c:majorTickMark val="out"/>
        <c:minorTickMark val="none"/>
        <c:tickLblPos val="none"/>
        <c:crossAx val="80620928"/>
        <c:crosses val="autoZero"/>
        <c:auto val="1"/>
        <c:lblAlgn val="ctr"/>
        <c:lblOffset val="100"/>
        <c:noMultiLvlLbl val="0"/>
      </c:catAx>
      <c:valAx>
        <c:axId val="806209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806193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7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80674176"/>
        <c:axId val="80680064"/>
      </c:barChart>
      <c:catAx>
        <c:axId val="80674176"/>
        <c:scaling>
          <c:orientation val="maxMin"/>
        </c:scaling>
        <c:delete val="1"/>
        <c:axPos val="l"/>
        <c:majorTickMark val="out"/>
        <c:minorTickMark val="none"/>
        <c:tickLblPos val="none"/>
        <c:crossAx val="80680064"/>
        <c:crosses val="autoZero"/>
        <c:auto val="1"/>
        <c:lblAlgn val="ctr"/>
        <c:lblOffset val="100"/>
        <c:noMultiLvlLbl val="0"/>
      </c:catAx>
      <c:valAx>
        <c:axId val="8068006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06741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719232"/>
        <c:axId val="80733312"/>
      </c:barChart>
      <c:catAx>
        <c:axId val="80719232"/>
        <c:scaling>
          <c:orientation val="maxMin"/>
        </c:scaling>
        <c:delete val="1"/>
        <c:axPos val="l"/>
        <c:majorTickMark val="out"/>
        <c:minorTickMark val="none"/>
        <c:tickLblPos val="none"/>
        <c:crossAx val="80733312"/>
        <c:crosses val="autoZero"/>
        <c:auto val="1"/>
        <c:lblAlgn val="ctr"/>
        <c:lblOffset val="100"/>
        <c:noMultiLvlLbl val="0"/>
      </c:catAx>
      <c:valAx>
        <c:axId val="8073331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0719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456384"/>
        <c:axId val="87458176"/>
      </c:barChart>
      <c:catAx>
        <c:axId val="87456384"/>
        <c:scaling>
          <c:orientation val="maxMin"/>
        </c:scaling>
        <c:delete val="1"/>
        <c:axPos val="l"/>
        <c:majorTickMark val="out"/>
        <c:minorTickMark val="none"/>
        <c:tickLblPos val="none"/>
        <c:crossAx val="87458176"/>
        <c:crosses val="autoZero"/>
        <c:auto val="1"/>
        <c:lblAlgn val="ctr"/>
        <c:lblOffset val="100"/>
        <c:noMultiLvlLbl val="0"/>
      </c:catAx>
      <c:valAx>
        <c:axId val="8745817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74563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304832"/>
        <c:axId val="87306624"/>
      </c:barChart>
      <c:catAx>
        <c:axId val="87304832"/>
        <c:scaling>
          <c:orientation val="maxMin"/>
        </c:scaling>
        <c:delete val="1"/>
        <c:axPos val="l"/>
        <c:majorTickMark val="out"/>
        <c:minorTickMark val="none"/>
        <c:tickLblPos val="none"/>
        <c:crossAx val="87306624"/>
        <c:crosses val="autoZero"/>
        <c:auto val="1"/>
        <c:lblAlgn val="ctr"/>
        <c:lblOffset val="100"/>
        <c:noMultiLvlLbl val="0"/>
      </c:catAx>
      <c:valAx>
        <c:axId val="8730662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7304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823872"/>
        <c:axId val="87825408"/>
      </c:barChart>
      <c:catAx>
        <c:axId val="87823872"/>
        <c:scaling>
          <c:orientation val="maxMin"/>
        </c:scaling>
        <c:delete val="1"/>
        <c:axPos val="l"/>
        <c:majorTickMark val="out"/>
        <c:minorTickMark val="none"/>
        <c:tickLblPos val="none"/>
        <c:crossAx val="87825408"/>
        <c:crosses val="autoZero"/>
        <c:auto val="1"/>
        <c:lblAlgn val="ctr"/>
        <c:lblOffset val="100"/>
        <c:noMultiLvlLbl val="0"/>
      </c:catAx>
      <c:valAx>
        <c:axId val="8782540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78238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3.6666666666666665</c:v>
                </c:pt>
                <c:pt idx="1">
                  <c:v>3.3333333333333335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33443200"/>
        <c:axId val="33453184"/>
      </c:barChart>
      <c:catAx>
        <c:axId val="33443200"/>
        <c:scaling>
          <c:orientation val="maxMin"/>
        </c:scaling>
        <c:delete val="1"/>
        <c:axPos val="l"/>
        <c:majorTickMark val="out"/>
        <c:minorTickMark val="none"/>
        <c:tickLblPos val="none"/>
        <c:crossAx val="33453184"/>
        <c:crosses val="autoZero"/>
        <c:auto val="1"/>
        <c:lblAlgn val="ctr"/>
        <c:lblOffset val="100"/>
        <c:noMultiLvlLbl val="0"/>
      </c:catAx>
      <c:valAx>
        <c:axId val="33453184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334432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4</c:v>
                </c:pt>
                <c:pt idx="1">
                  <c:v>1</c:v>
                </c:pt>
                <c:pt idx="2">
                  <c:v>8</c:v>
                </c:pt>
                <c:pt idx="3">
                  <c:v>6</c:v>
                </c:pt>
                <c:pt idx="4">
                  <c:v>7</c:v>
                </c:pt>
                <c:pt idx="5">
                  <c:v>4</c:v>
                </c:pt>
                <c:pt idx="6">
                  <c:v>4</c:v>
                </c:pt>
                <c:pt idx="7">
                  <c:v>6</c:v>
                </c:pt>
                <c:pt idx="8">
                  <c:v>4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1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33238016"/>
        <c:axId val="33248000"/>
      </c:barChart>
      <c:catAx>
        <c:axId val="3323801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3248000"/>
        <c:crosses val="autoZero"/>
        <c:auto val="1"/>
        <c:lblAlgn val="ctr"/>
        <c:lblOffset val="100"/>
        <c:noMultiLvlLbl val="0"/>
      </c:catAx>
      <c:valAx>
        <c:axId val="33248000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32380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8095238095238095E-3"/>
                  <c:y val="-4.8905623727186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5238095238095247E-3"/>
                  <c:y val="-4.6331419519281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6.7000000000000004E-2</c:v>
                </c:pt>
                <c:pt idx="1">
                  <c:v>0.14299999999999999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619047619047619E-3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5237645294338208E-2"/>
                  <c:y val="-4.82596912171014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6.7000000000000004E-2</c:v>
                </c:pt>
                <c:pt idx="1">
                  <c:v>0.14299999999999999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237945256842895E-2"/>
                  <c:y val="-4.89048130180431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809508811398582E-2"/>
                  <c:y val="-4.8146191937011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047619047619048E-3"/>
                  <c:y val="-4.8905015695329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0.13300000000000001</c:v>
                </c:pt>
                <c:pt idx="1">
                  <c:v>0.214</c:v>
                </c:pt>
                <c:pt idx="2">
                  <c:v>7.6999999999999999E-2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619047619047619E-2"/>
                  <c:y val="-4.89046103407572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3333333333333337E-2"/>
                  <c:y val="-4.76101105158704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5714135733033367E-2"/>
                  <c:y val="-5.08340981022920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0.2</c:v>
                </c:pt>
                <c:pt idx="1">
                  <c:v>0.28599999999999998</c:v>
                </c:pt>
                <c:pt idx="2">
                  <c:v>0.38500000000000001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2687634045744281"/>
                  <c:y val="-4.89104879820476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3056317960254968E-2"/>
                  <c:y val="-4.82602992489590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3007394075740533"/>
                  <c:y val="-5.12562748887707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0.53300000000000003</c:v>
                </c:pt>
                <c:pt idx="1">
                  <c:v>0.214</c:v>
                </c:pt>
                <c:pt idx="2">
                  <c:v>0.53800000000000003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33373568"/>
        <c:axId val="33395840"/>
      </c:barChart>
      <c:catAx>
        <c:axId val="3337356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3395840"/>
        <c:crosses val="autoZero"/>
        <c:auto val="1"/>
        <c:lblAlgn val="ctr"/>
        <c:lblOffset val="100"/>
        <c:noMultiLvlLbl val="0"/>
      </c:catAx>
      <c:valAx>
        <c:axId val="3339584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33735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4.333333333333333</c:v>
                </c:pt>
                <c:pt idx="1">
                  <c:v>3</c:v>
                </c:pt>
                <c:pt idx="2">
                  <c:v>4.333333333333333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33768192"/>
        <c:axId val="33769728"/>
      </c:barChart>
      <c:catAx>
        <c:axId val="3376819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3769728"/>
        <c:crosses val="autoZero"/>
        <c:auto val="1"/>
        <c:lblAlgn val="ctr"/>
        <c:lblOffset val="100"/>
        <c:noMultiLvlLbl val="0"/>
      </c:catAx>
      <c:valAx>
        <c:axId val="33769728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337681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1520882584712374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570527974783288E-2"/>
                  <c:y val="-4.4444437037964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8912529550827364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7.6999999999999999E-2</c:v>
                </c:pt>
                <c:pt idx="1">
                  <c:v>0.25</c:v>
                </c:pt>
                <c:pt idx="2">
                  <c:v>0.14299999999999999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7.8800965482151604E-3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</c:v>
                </c:pt>
                <c:pt idx="1">
                  <c:v>8.3000000000000004E-2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9401103230890466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9472273412631933E-2"/>
                  <c:y val="-4.56224562558919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5375613509304244E-2"/>
                  <c:y val="-4.5622622901700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7280082897439239E-3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3041765169425321E-3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0.23100000000000001</c:v>
                </c:pt>
                <c:pt idx="1">
                  <c:v>0.25</c:v>
                </c:pt>
                <c:pt idx="2">
                  <c:v>0.14299999999999999</c:v>
                </c:pt>
                <c:pt idx="3">
                  <c:v>8.3000000000000004E-2</c:v>
                </c:pt>
                <c:pt idx="4">
                  <c:v>7.6999999999999999E-2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1811706160843367E-2"/>
                  <c:y val="-4.3505887846371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715685362024899E-2"/>
                  <c:y val="-4.38195152573402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4930846410156178E-2"/>
                  <c:y val="-4.35067210754120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0872346630430062E-2"/>
                  <c:y val="-4.5622622901700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18390077126884E-2"/>
                  <c:y val="-4.45787535593461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0.308</c:v>
                </c:pt>
                <c:pt idx="1">
                  <c:v>0.16700000000000001</c:v>
                </c:pt>
                <c:pt idx="2">
                  <c:v>0.28599999999999998</c:v>
                </c:pt>
                <c:pt idx="3">
                  <c:v>0.41699999999999998</c:v>
                </c:pt>
                <c:pt idx="4">
                  <c:v>0.38500000000000001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2150617697610603E-2"/>
                  <c:y val="-4.56229561933164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9225442564360303E-2"/>
                  <c:y val="-4.56231228391246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3670135204730609E-2"/>
                  <c:y val="-4.56227895475083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151333742856611"/>
                  <c:y val="-4.5622622901700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2452572861016487"/>
                  <c:y val="-4.45785869135379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0.38500000000000001</c:v>
                </c:pt>
                <c:pt idx="1">
                  <c:v>0.25</c:v>
                </c:pt>
                <c:pt idx="2">
                  <c:v>0.42899999999999999</c:v>
                </c:pt>
                <c:pt idx="3">
                  <c:v>0.5</c:v>
                </c:pt>
                <c:pt idx="4">
                  <c:v>0.53800000000000003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876608"/>
        <c:axId val="33501568"/>
      </c:barChart>
      <c:catAx>
        <c:axId val="3387660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3501568"/>
        <c:crosses val="autoZero"/>
        <c:auto val="1"/>
        <c:lblAlgn val="ctr"/>
        <c:lblOffset val="100"/>
        <c:noMultiLvlLbl val="0"/>
      </c:catAx>
      <c:valAx>
        <c:axId val="3350156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38766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3.5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77600"/>
        <c:axId val="33579392"/>
      </c:barChart>
      <c:catAx>
        <c:axId val="3357760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3579392"/>
        <c:crosses val="autoZero"/>
        <c:auto val="1"/>
        <c:lblAlgn val="ctr"/>
        <c:lblOffset val="100"/>
        <c:noMultiLvlLbl val="0"/>
      </c:catAx>
      <c:valAx>
        <c:axId val="33579392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335776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2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0.75</c:v>
                </c:pt>
                <c:pt idx="1">
                  <c:v>8.3000000000000004E-2</c:v>
                </c:pt>
                <c:pt idx="2">
                  <c:v>0</c:v>
                </c:pt>
                <c:pt idx="3">
                  <c:v>0.16700000000000001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0.16666666666666666</c:v>
                </c:pt>
                <c:pt idx="1">
                  <c:v>8.3000000000000004E-2</c:v>
                </c:pt>
                <c:pt idx="2">
                  <c:v>0.41699999999999998</c:v>
                </c:pt>
                <c:pt idx="3">
                  <c:v>0.33300000000000002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</c:v>
                </c:pt>
                <c:pt idx="1">
                  <c:v>0.33300000000000002</c:v>
                </c:pt>
                <c:pt idx="2">
                  <c:v>0.16700000000000001</c:v>
                </c:pt>
                <c:pt idx="3">
                  <c:v>0.5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3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8.3333333333333329E-2</c:v>
                </c:pt>
                <c:pt idx="1">
                  <c:v>0.5</c:v>
                </c:pt>
                <c:pt idx="2">
                  <c:v>0.41699999999999998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654656"/>
        <c:axId val="33656192"/>
      </c:barChart>
      <c:catAx>
        <c:axId val="336546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33656192"/>
        <c:crosses val="autoZero"/>
        <c:auto val="1"/>
        <c:lblAlgn val="ctr"/>
        <c:lblOffset val="100"/>
        <c:noMultiLvlLbl val="0"/>
      </c:catAx>
      <c:valAx>
        <c:axId val="3365619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36546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7543857225603367E-3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1403362149003708E-2"/>
                  <c:y val="-4.3009059351452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0940037168112077E-2"/>
                  <c:y val="-4.3008597532346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7.0999999999999994E-2</c:v>
                </c:pt>
                <c:pt idx="1">
                  <c:v>7.0999999999999994E-2</c:v>
                </c:pt>
                <c:pt idx="2">
                  <c:v>0.26700000000000002</c:v>
                </c:pt>
                <c:pt idx="3">
                  <c:v>0.3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80701439328444E-2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7543857225603367E-3"/>
                  <c:y val="-4.3010598748470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7543857225603367E-3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0.14299999999999999</c:v>
                </c:pt>
                <c:pt idx="1">
                  <c:v>7.0999999999999994E-2</c:v>
                </c:pt>
                <c:pt idx="2">
                  <c:v>6.7000000000000004E-2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313090024438455"/>
                  <c:y val="-4.10529475604405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3157747871564043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8677154485819245E-2"/>
                  <c:y val="-4.30076738941356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8196150269906025E-2"/>
                  <c:y val="-4.30082896529429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0.5</c:v>
                </c:pt>
                <c:pt idx="1">
                  <c:v>0.28599999999999998</c:v>
                </c:pt>
                <c:pt idx="2">
                  <c:v>0.33300000000000002</c:v>
                </c:pt>
                <c:pt idx="3">
                  <c:v>0.3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385964306400842E-2"/>
                  <c:y val="-4.10547948368624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9077766393456776E-2"/>
                  <c:y val="-4.3008905411750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8376425144850787E-2"/>
                  <c:y val="-4.10531015001423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8421043179853133E-2"/>
                  <c:y val="-4.30093672308556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0.214</c:v>
                </c:pt>
                <c:pt idx="1">
                  <c:v>0.214</c:v>
                </c:pt>
                <c:pt idx="2">
                  <c:v>0.26700000000000002</c:v>
                </c:pt>
                <c:pt idx="3">
                  <c:v>0.3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108301822309588E-3"/>
                  <c:y val="-4.300844359264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6892929010508491E-2"/>
                  <c:y val="-4.30087514720483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8321588849070378E-3"/>
                  <c:y val="-4.10547948368624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0226272934621781E-2"/>
                  <c:y val="-4.30096751102593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7.0999999999999994E-2</c:v>
                </c:pt>
                <c:pt idx="1">
                  <c:v>0.35699999999999998</c:v>
                </c:pt>
                <c:pt idx="2">
                  <c:v>6.7000000000000004E-2</c:v>
                </c:pt>
                <c:pt idx="3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29674112"/>
        <c:axId val="29696384"/>
      </c:barChart>
      <c:catAx>
        <c:axId val="296741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696384"/>
        <c:crosses val="autoZero"/>
        <c:auto val="1"/>
        <c:lblAlgn val="ctr"/>
        <c:lblOffset val="100"/>
        <c:noMultiLvlLbl val="0"/>
      </c:catAx>
      <c:valAx>
        <c:axId val="2969638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96741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2,9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2,8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2,7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2,5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4,1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4,5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Z80" sqref="Z80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34" t="s">
        <v>69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20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3"/>
      <c r="M6" s="3"/>
      <c r="N6" s="3"/>
      <c r="O6" s="3"/>
      <c r="P6" s="3"/>
      <c r="Q6" s="3"/>
      <c r="R6" s="3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23" t="s">
        <v>72</v>
      </c>
      <c r="M8" s="4">
        <v>0</v>
      </c>
      <c r="N8" s="4">
        <v>0.182</v>
      </c>
      <c r="O8" s="4">
        <v>0.36399999999999999</v>
      </c>
      <c r="P8" s="4">
        <v>0.36399999999999999</v>
      </c>
      <c r="Q8" s="4">
        <v>9.0999999999999998E-2</v>
      </c>
      <c r="R8" s="24">
        <f>(0*1+2*2+4*3+4*4+1*5)/11</f>
        <v>3.3636363636363638</v>
      </c>
      <c r="S8" s="3"/>
      <c r="T8" s="2"/>
    </row>
    <row r="9" spans="1:20" x14ac:dyDescent="0.25">
      <c r="K9" s="2"/>
      <c r="L9" s="3" t="s">
        <v>0</v>
      </c>
      <c r="M9" s="4">
        <v>0.27300000000000002</v>
      </c>
      <c r="N9" s="4">
        <v>0.182</v>
      </c>
      <c r="O9" s="4">
        <v>0.36399999999999999</v>
      </c>
      <c r="P9" s="4">
        <v>0.182</v>
      </c>
      <c r="Q9" s="4">
        <v>0</v>
      </c>
      <c r="R9" s="24">
        <f>(3*1+2*2+4*3+2*4+0*5)/11</f>
        <v>2.4545454545454546</v>
      </c>
      <c r="S9" s="3"/>
      <c r="T9" s="2"/>
    </row>
    <row r="10" spans="1:20" x14ac:dyDescent="0.25">
      <c r="K10" s="2"/>
      <c r="L10" s="3"/>
      <c r="M10" s="3"/>
      <c r="N10" s="3"/>
      <c r="O10" s="3"/>
      <c r="P10" s="3"/>
      <c r="Q10" s="3"/>
      <c r="R10" s="3"/>
      <c r="S10" s="3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2"/>
      <c r="M31" s="23" t="s">
        <v>73</v>
      </c>
      <c r="N31" s="4">
        <v>0</v>
      </c>
      <c r="O31" s="4">
        <v>0</v>
      </c>
      <c r="P31" s="4">
        <v>0.33300000000000002</v>
      </c>
      <c r="Q31" s="4">
        <v>0.66700000000000004</v>
      </c>
      <c r="R31" s="4">
        <v>0</v>
      </c>
      <c r="S31" s="24">
        <f>(0*1+0*2+1*3+2*4+0*5)/3</f>
        <v>3.6666666666666665</v>
      </c>
      <c r="T31" s="2"/>
      <c r="U31" s="2"/>
    </row>
    <row r="32" spans="11:21" x14ac:dyDescent="0.25">
      <c r="K32" s="2"/>
      <c r="L32" s="2"/>
      <c r="M32" s="3" t="s">
        <v>0</v>
      </c>
      <c r="N32" s="4">
        <v>0</v>
      </c>
      <c r="O32" s="4">
        <v>0</v>
      </c>
      <c r="P32" s="4">
        <v>0.66700000000000004</v>
      </c>
      <c r="Q32" s="4">
        <v>0.33300000000000002</v>
      </c>
      <c r="R32" s="4">
        <v>0</v>
      </c>
      <c r="S32" s="24">
        <f>(0*1+0*2+2*3+1*4+0*5)/3</f>
        <v>3.3333333333333335</v>
      </c>
      <c r="T32" s="2"/>
      <c r="U32" s="2"/>
    </row>
    <row r="33" spans="11:21" x14ac:dyDescent="0.25"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2"/>
      <c r="N43" s="2"/>
      <c r="O43" s="2"/>
      <c r="P43" s="2"/>
      <c r="Q43" s="2"/>
      <c r="R43" s="2"/>
      <c r="S43" s="2"/>
    </row>
    <row r="44" spans="11:21" x14ac:dyDescent="0.25">
      <c r="M44" s="2"/>
      <c r="N44" s="2"/>
      <c r="O44" s="2"/>
      <c r="P44" s="2"/>
      <c r="Q44" s="2"/>
      <c r="R44" s="2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3"/>
      <c r="R45" s="2"/>
      <c r="S45" s="2"/>
    </row>
    <row r="46" spans="11:21" x14ac:dyDescent="0.25">
      <c r="M46" s="2"/>
      <c r="N46" s="3">
        <v>1</v>
      </c>
      <c r="O46" s="25">
        <v>4</v>
      </c>
      <c r="P46" s="25">
        <v>1</v>
      </c>
      <c r="Q46" s="3"/>
      <c r="R46" s="2"/>
      <c r="S46" s="2"/>
    </row>
    <row r="47" spans="11:21" x14ac:dyDescent="0.25">
      <c r="M47" s="2"/>
      <c r="N47" s="3">
        <v>2</v>
      </c>
      <c r="O47" s="25">
        <v>1</v>
      </c>
      <c r="P47" s="25">
        <v>4</v>
      </c>
      <c r="Q47" s="3"/>
      <c r="R47" s="2"/>
      <c r="S47" s="2"/>
    </row>
    <row r="48" spans="11:21" x14ac:dyDescent="0.25">
      <c r="M48" s="2"/>
      <c r="N48" s="3">
        <v>3</v>
      </c>
      <c r="O48" s="25">
        <v>8</v>
      </c>
      <c r="P48" s="25">
        <v>0</v>
      </c>
      <c r="Q48" s="3"/>
      <c r="R48" s="2"/>
      <c r="S48" s="2"/>
    </row>
    <row r="49" spans="13:19" x14ac:dyDescent="0.25">
      <c r="M49" s="2"/>
      <c r="N49" s="3">
        <v>4</v>
      </c>
      <c r="O49" s="25">
        <v>6</v>
      </c>
      <c r="P49" s="25">
        <v>0</v>
      </c>
      <c r="Q49" s="3"/>
      <c r="R49" s="2"/>
      <c r="S49" s="2"/>
    </row>
    <row r="50" spans="13:19" x14ac:dyDescent="0.25">
      <c r="M50" s="2"/>
      <c r="N50" s="3">
        <v>5</v>
      </c>
      <c r="O50" s="25">
        <v>7</v>
      </c>
      <c r="P50" s="25">
        <v>0</v>
      </c>
      <c r="Q50" s="3"/>
      <c r="R50" s="2"/>
      <c r="S50" s="2"/>
    </row>
    <row r="51" spans="13:19" x14ac:dyDescent="0.25">
      <c r="M51" s="2"/>
      <c r="N51" s="3">
        <v>6</v>
      </c>
      <c r="O51" s="25">
        <v>4</v>
      </c>
      <c r="P51" s="25">
        <v>2</v>
      </c>
      <c r="Q51" s="3"/>
      <c r="R51" s="2"/>
      <c r="S51" s="2"/>
    </row>
    <row r="52" spans="13:19" x14ac:dyDescent="0.25">
      <c r="M52" s="2"/>
      <c r="N52" s="3">
        <v>7</v>
      </c>
      <c r="O52" s="25">
        <v>4</v>
      </c>
      <c r="P52" s="25">
        <v>3</v>
      </c>
      <c r="Q52" s="3"/>
      <c r="R52" s="2"/>
      <c r="S52" s="2"/>
    </row>
    <row r="53" spans="13:19" x14ac:dyDescent="0.25">
      <c r="M53" s="2"/>
      <c r="N53" s="3">
        <v>8</v>
      </c>
      <c r="O53" s="25">
        <v>6</v>
      </c>
      <c r="P53" s="25">
        <v>1</v>
      </c>
      <c r="Q53" s="3"/>
      <c r="R53" s="2"/>
      <c r="S53" s="2"/>
    </row>
    <row r="54" spans="13:19" x14ac:dyDescent="0.25">
      <c r="M54" s="2"/>
      <c r="N54" s="3">
        <v>9</v>
      </c>
      <c r="O54" s="25">
        <v>4</v>
      </c>
      <c r="P54" s="25">
        <v>1</v>
      </c>
      <c r="Q54" s="3"/>
      <c r="R54" s="2"/>
      <c r="S54" s="2"/>
    </row>
    <row r="55" spans="13:19" x14ac:dyDescent="0.25">
      <c r="M55" s="2"/>
      <c r="N55" s="3"/>
      <c r="O55" s="3"/>
      <c r="P55" s="3"/>
      <c r="Q55" s="3"/>
      <c r="R55" s="2"/>
      <c r="S55" s="2"/>
    </row>
    <row r="56" spans="13:19" x14ac:dyDescent="0.25">
      <c r="M56" s="2"/>
      <c r="N56" s="3"/>
      <c r="O56" s="3"/>
      <c r="P56" s="3"/>
      <c r="Q56" s="3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Z71" sqref="Z71"/>
    </sheetView>
  </sheetViews>
  <sheetFormatPr defaultRowHeight="15" x14ac:dyDescent="0.25"/>
  <sheetData>
    <row r="2" spans="1:23" ht="27.75" customHeight="1" x14ac:dyDescent="0.35">
      <c r="A2" s="34" t="s">
        <v>70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19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5">
      <c r="M10" s="2"/>
      <c r="N10" s="3"/>
      <c r="O10" s="3"/>
      <c r="P10" s="3"/>
      <c r="Q10" s="3"/>
      <c r="R10" s="3"/>
      <c r="S10" s="3"/>
      <c r="T10" s="3"/>
      <c r="U10" s="2"/>
      <c r="V10" s="2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2"/>
      <c r="W11" s="2"/>
    </row>
    <row r="12" spans="1:23" x14ac:dyDescent="0.25">
      <c r="M12" s="2"/>
      <c r="N12" s="23">
        <v>1</v>
      </c>
      <c r="O12" s="4">
        <v>6.7000000000000004E-2</v>
      </c>
      <c r="P12" s="4">
        <v>6.7000000000000004E-2</v>
      </c>
      <c r="Q12" s="4">
        <v>0.13300000000000001</v>
      </c>
      <c r="R12" s="4">
        <v>0.2</v>
      </c>
      <c r="S12" s="4">
        <v>0.53300000000000003</v>
      </c>
      <c r="T12" s="24">
        <f>(1*1+1*2+2*3+3*4+8*5)/15</f>
        <v>4.0666666666666664</v>
      </c>
      <c r="U12" s="2"/>
      <c r="V12" s="2"/>
      <c r="W12" s="2"/>
    </row>
    <row r="13" spans="1:23" x14ac:dyDescent="0.25">
      <c r="M13" s="2"/>
      <c r="N13" s="3">
        <v>2</v>
      </c>
      <c r="O13" s="4">
        <v>0.14299999999999999</v>
      </c>
      <c r="P13" s="4">
        <v>0.14299999999999999</v>
      </c>
      <c r="Q13" s="4">
        <v>0.214</v>
      </c>
      <c r="R13" s="4">
        <v>0.28599999999999998</v>
      </c>
      <c r="S13" s="4">
        <v>0.214</v>
      </c>
      <c r="T13" s="24">
        <f>(2*1+2*2+3*3+4*4+3*5)/14</f>
        <v>3.2857142857142856</v>
      </c>
      <c r="U13" s="2"/>
      <c r="V13" s="2"/>
      <c r="W13" s="2"/>
    </row>
    <row r="14" spans="1:23" x14ac:dyDescent="0.25">
      <c r="M14" s="2"/>
      <c r="N14" s="3">
        <v>3</v>
      </c>
      <c r="O14" s="4">
        <v>0</v>
      </c>
      <c r="P14" s="4">
        <v>0</v>
      </c>
      <c r="Q14" s="4">
        <v>7.6999999999999999E-2</v>
      </c>
      <c r="R14" s="4">
        <v>0.38500000000000001</v>
      </c>
      <c r="S14" s="4">
        <v>0.53800000000000003</v>
      </c>
      <c r="T14" s="24">
        <f>(0*1+0*2+1*3+5*4+7*5)/13</f>
        <v>4.4615384615384617</v>
      </c>
      <c r="U14" s="2"/>
      <c r="V14" s="2"/>
      <c r="W14" s="2"/>
    </row>
    <row r="15" spans="1:23" x14ac:dyDescent="0.25"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x14ac:dyDescent="0.25">
      <c r="M16" s="2"/>
      <c r="N16" s="3"/>
      <c r="O16" s="3"/>
      <c r="P16" s="3"/>
      <c r="Q16" s="3"/>
      <c r="R16" s="3"/>
      <c r="S16" s="3"/>
      <c r="T16" s="3"/>
      <c r="U16" s="2"/>
      <c r="V16" s="2"/>
      <c r="W16" s="2"/>
    </row>
    <row r="17" spans="13:23" x14ac:dyDescent="0.25"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3"/>
      <c r="P40" s="3"/>
      <c r="Q40" s="3"/>
      <c r="R40" s="3"/>
      <c r="S40" s="3"/>
      <c r="T40" s="3"/>
      <c r="U40" s="3"/>
      <c r="V40" s="2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2"/>
      <c r="O42" s="23">
        <v>1</v>
      </c>
      <c r="P42" s="4">
        <v>0</v>
      </c>
      <c r="Q42" s="4">
        <v>0</v>
      </c>
      <c r="R42" s="4">
        <v>0</v>
      </c>
      <c r="S42" s="4">
        <v>0.66700000000000004</v>
      </c>
      <c r="T42" s="4">
        <v>0.33300000000000002</v>
      </c>
      <c r="U42" s="24">
        <f>(0*1+0*2+0*3+2*4+1*5)/3</f>
        <v>4.333333333333333</v>
      </c>
      <c r="V42" s="2"/>
      <c r="W42" s="2"/>
    </row>
    <row r="43" spans="13:23" x14ac:dyDescent="0.25">
      <c r="M43" s="2"/>
      <c r="N43" s="2"/>
      <c r="O43" s="3">
        <v>2</v>
      </c>
      <c r="P43" s="4">
        <v>0</v>
      </c>
      <c r="Q43" s="4">
        <v>0.33300000000000002</v>
      </c>
      <c r="R43" s="4">
        <v>0.33300000000000002</v>
      </c>
      <c r="S43" s="4">
        <v>0.33300000000000002</v>
      </c>
      <c r="T43" s="4">
        <v>0</v>
      </c>
      <c r="U43" s="24">
        <f>(0*1+1*2+1*3+1*4+0*5)/3</f>
        <v>3</v>
      </c>
      <c r="V43" s="2"/>
      <c r="W43" s="2"/>
    </row>
    <row r="44" spans="13:23" x14ac:dyDescent="0.25">
      <c r="M44" s="2"/>
      <c r="N44" s="2"/>
      <c r="O44" s="3">
        <v>3</v>
      </c>
      <c r="P44" s="4">
        <v>0</v>
      </c>
      <c r="Q44" s="4">
        <v>0</v>
      </c>
      <c r="R44" s="4">
        <v>0</v>
      </c>
      <c r="S44" s="4">
        <v>0.66700000000000004</v>
      </c>
      <c r="T44" s="4">
        <v>0.33300000000000002</v>
      </c>
      <c r="U44" s="24">
        <f>(0*1+0*2+0*3+2*4+1*5)/3</f>
        <v>4.333333333333333</v>
      </c>
      <c r="V44" s="2"/>
      <c r="W44" s="2"/>
    </row>
    <row r="45" spans="13:23" x14ac:dyDescent="0.25">
      <c r="M45" s="2"/>
      <c r="N45" s="2"/>
      <c r="O45" s="3"/>
      <c r="P45" s="3"/>
      <c r="Q45" s="3"/>
      <c r="R45" s="3"/>
      <c r="S45" s="3"/>
      <c r="T45" s="3"/>
      <c r="U45" s="3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V92" sqref="V92"/>
    </sheetView>
  </sheetViews>
  <sheetFormatPr defaultRowHeight="15" x14ac:dyDescent="0.25"/>
  <sheetData>
    <row r="2" spans="1:21" ht="31.5" customHeight="1" x14ac:dyDescent="0.35">
      <c r="A2" s="34" t="s">
        <v>71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3"/>
      <c r="M6" s="3"/>
      <c r="N6" s="3"/>
      <c r="O6" s="3"/>
      <c r="P6" s="3"/>
      <c r="Q6" s="3"/>
      <c r="R6" s="3"/>
      <c r="S6" s="3"/>
      <c r="T6" s="2"/>
    </row>
    <row r="7" spans="1:21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3"/>
      <c r="U7" s="3"/>
    </row>
    <row r="8" spans="1:21" x14ac:dyDescent="0.25">
      <c r="J8" s="2"/>
      <c r="K8" s="2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x14ac:dyDescent="0.25">
      <c r="J9" s="2"/>
      <c r="K9" s="2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x14ac:dyDescent="0.25">
      <c r="J10" s="2"/>
      <c r="K10" s="2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  <c r="U10" s="3"/>
    </row>
    <row r="11" spans="1:21" x14ac:dyDescent="0.25">
      <c r="J11" s="2"/>
      <c r="K11" s="2"/>
      <c r="L11" s="3"/>
      <c r="M11" s="23">
        <v>1</v>
      </c>
      <c r="N11" s="4">
        <v>7.6999999999999999E-2</v>
      </c>
      <c r="O11" s="4">
        <v>0</v>
      </c>
      <c r="P11" s="4">
        <v>0.23100000000000001</v>
      </c>
      <c r="Q11" s="4">
        <v>0.308</v>
      </c>
      <c r="R11" s="4">
        <v>0.38500000000000001</v>
      </c>
      <c r="S11" s="24">
        <f>(1*1+0*2+3*3+4*4+5*5)/13</f>
        <v>3.9230769230769229</v>
      </c>
      <c r="T11" s="3"/>
      <c r="U11" s="3"/>
    </row>
    <row r="12" spans="1:21" x14ac:dyDescent="0.25">
      <c r="J12" s="2"/>
      <c r="K12" s="2"/>
      <c r="L12" s="3"/>
      <c r="M12" s="3">
        <v>2</v>
      </c>
      <c r="N12" s="4">
        <v>0.25</v>
      </c>
      <c r="O12" s="4">
        <v>8.3000000000000004E-2</v>
      </c>
      <c r="P12" s="4">
        <v>0.25</v>
      </c>
      <c r="Q12" s="4">
        <v>0.16700000000000001</v>
      </c>
      <c r="R12" s="4">
        <v>0.25</v>
      </c>
      <c r="S12" s="24">
        <f>(3*1+1*2+3*3+2*4+3*5)/12</f>
        <v>3.0833333333333335</v>
      </c>
      <c r="T12" s="3"/>
      <c r="U12" s="3"/>
    </row>
    <row r="13" spans="1:21" x14ac:dyDescent="0.25">
      <c r="J13" s="2"/>
      <c r="K13" s="2"/>
      <c r="L13" s="3"/>
      <c r="M13" s="3">
        <v>3</v>
      </c>
      <c r="N13" s="4">
        <v>0.14299999999999999</v>
      </c>
      <c r="O13" s="4">
        <v>0</v>
      </c>
      <c r="P13" s="4">
        <v>0.14299999999999999</v>
      </c>
      <c r="Q13" s="4">
        <v>0.28599999999999998</v>
      </c>
      <c r="R13" s="4">
        <v>0.42899999999999999</v>
      </c>
      <c r="S13" s="24">
        <f>(1*1+0*2+1*3+2*4+3*5)/7</f>
        <v>3.8571428571428572</v>
      </c>
      <c r="T13" s="3"/>
      <c r="U13" s="3"/>
    </row>
    <row r="14" spans="1:21" x14ac:dyDescent="0.25">
      <c r="J14" s="2"/>
      <c r="K14" s="2"/>
      <c r="L14" s="3"/>
      <c r="M14" s="3">
        <v>4</v>
      </c>
      <c r="N14" s="4">
        <v>0</v>
      </c>
      <c r="O14" s="4">
        <v>0</v>
      </c>
      <c r="P14" s="4">
        <v>8.3000000000000004E-2</v>
      </c>
      <c r="Q14" s="4">
        <v>0.41699999999999998</v>
      </c>
      <c r="R14" s="4">
        <v>0.5</v>
      </c>
      <c r="S14" s="24">
        <f>(0*1+0*2+1*3+5*4+6*5)/12</f>
        <v>4.416666666666667</v>
      </c>
      <c r="T14" s="3"/>
      <c r="U14" s="3"/>
    </row>
    <row r="15" spans="1:21" x14ac:dyDescent="0.25">
      <c r="J15" s="2"/>
      <c r="K15" s="2"/>
      <c r="L15" s="3"/>
      <c r="M15" s="3">
        <v>5</v>
      </c>
      <c r="N15" s="4">
        <v>0</v>
      </c>
      <c r="O15" s="4">
        <v>0</v>
      </c>
      <c r="P15" s="4">
        <v>7.6999999999999999E-2</v>
      </c>
      <c r="Q15" s="4">
        <v>0.38500000000000001</v>
      </c>
      <c r="R15" s="4">
        <v>0.53800000000000003</v>
      </c>
      <c r="S15" s="24">
        <f>(0*1+0*2+1*3+5*4+7*5)/13</f>
        <v>4.4615384615384617</v>
      </c>
      <c r="T15" s="3"/>
      <c r="U15" s="3"/>
    </row>
    <row r="16" spans="1:21" x14ac:dyDescent="0.25">
      <c r="J16" s="2"/>
      <c r="K16" s="2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0:20" x14ac:dyDescent="0.25">
      <c r="J17" s="2"/>
      <c r="K17" s="2"/>
      <c r="L17" s="3"/>
      <c r="M17" s="3"/>
      <c r="N17" s="3"/>
      <c r="O17" s="3"/>
      <c r="P17" s="3"/>
      <c r="Q17" s="3"/>
      <c r="R17" s="3"/>
      <c r="S17" s="3"/>
      <c r="T17" s="2"/>
    </row>
    <row r="18" spans="10:20" x14ac:dyDescent="0.25">
      <c r="J18" s="2"/>
      <c r="K18" s="2"/>
      <c r="L18" s="3"/>
      <c r="M18" s="3"/>
      <c r="N18" s="3"/>
      <c r="O18" s="3"/>
      <c r="P18" s="3"/>
      <c r="Q18" s="3"/>
      <c r="R18" s="3"/>
      <c r="S18" s="3"/>
    </row>
    <row r="19" spans="10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0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0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3"/>
      <c r="Q47" s="3"/>
      <c r="R47" s="3"/>
      <c r="S47" s="3"/>
      <c r="T47" s="3"/>
      <c r="U47" s="3"/>
      <c r="V47" s="3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23">
        <v>1</v>
      </c>
      <c r="Q49" s="4">
        <v>0</v>
      </c>
      <c r="R49" s="4">
        <v>0</v>
      </c>
      <c r="S49" s="4">
        <v>0.5</v>
      </c>
      <c r="T49" s="4">
        <v>0.5</v>
      </c>
      <c r="U49" s="4">
        <v>0</v>
      </c>
      <c r="V49" s="24">
        <f>(0*1+0*2+1*3+1*4+0*5)/2</f>
        <v>3.5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4">
        <v>0</v>
      </c>
      <c r="R50" s="4">
        <v>0</v>
      </c>
      <c r="S50" s="4">
        <v>1</v>
      </c>
      <c r="T50" s="4">
        <v>0</v>
      </c>
      <c r="U50" s="4">
        <v>0</v>
      </c>
      <c r="V50" s="24">
        <f>(0*1+0*2+2*3+0*4+0*5)/2</f>
        <v>3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4">
        <v>0</v>
      </c>
      <c r="R51" s="4">
        <v>0</v>
      </c>
      <c r="S51" s="4">
        <v>0</v>
      </c>
      <c r="T51" s="4">
        <v>1</v>
      </c>
      <c r="U51" s="4">
        <v>0</v>
      </c>
      <c r="V51" s="24">
        <f>(0*1+0*2+0*3+1*4+0*5)/1</f>
        <v>4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4">
        <v>0</v>
      </c>
      <c r="R52" s="4">
        <v>0</v>
      </c>
      <c r="S52" s="4">
        <v>0</v>
      </c>
      <c r="T52" s="4">
        <v>1</v>
      </c>
      <c r="U52" s="4">
        <v>0</v>
      </c>
      <c r="V52" s="24">
        <f>(0*1+0*2+0*3+2*4+0*5)/2</f>
        <v>4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4">
        <v>0</v>
      </c>
      <c r="R53" s="4">
        <v>0</v>
      </c>
      <c r="S53" s="4">
        <v>0.5</v>
      </c>
      <c r="T53" s="4">
        <v>0.5</v>
      </c>
      <c r="U53" s="4">
        <v>0</v>
      </c>
      <c r="V53" s="24">
        <f>(0*1+0*2+1*3+1*4+0*5)/2</f>
        <v>3.5</v>
      </c>
      <c r="W53" s="2"/>
      <c r="X53" s="2"/>
      <c r="Y53" s="2"/>
      <c r="Z53" s="3"/>
    </row>
    <row r="54" spans="14:26" x14ac:dyDescent="0.25">
      <c r="N54" s="2"/>
      <c r="O54" s="2"/>
      <c r="P54" s="3"/>
      <c r="Q54" s="3"/>
      <c r="R54" s="3"/>
      <c r="S54" s="3"/>
      <c r="T54" s="3"/>
      <c r="U54" s="3"/>
      <c r="V54" s="3"/>
      <c r="W54" s="2"/>
      <c r="X54" s="2"/>
      <c r="Y54" s="2"/>
      <c r="Z54" s="3"/>
    </row>
    <row r="55" spans="14:26" x14ac:dyDescent="0.25">
      <c r="N55" s="2"/>
      <c r="O55" s="2"/>
      <c r="P55" s="3"/>
      <c r="Q55" s="3"/>
      <c r="R55" s="3"/>
      <c r="S55" s="3"/>
      <c r="T55" s="3"/>
      <c r="U55" s="3"/>
      <c r="V55" s="3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3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5:25" x14ac:dyDescent="0.25">
      <c r="O75" s="3"/>
      <c r="P75" s="2"/>
      <c r="Q75" s="3"/>
      <c r="R75" s="3"/>
      <c r="S75" s="3"/>
      <c r="T75" s="3"/>
      <c r="U75" s="3"/>
      <c r="V75" s="3"/>
      <c r="W75" s="3"/>
      <c r="X75" s="2"/>
      <c r="Y75" s="2"/>
    </row>
    <row r="76" spans="15:25" x14ac:dyDescent="0.25">
      <c r="O76" s="3"/>
      <c r="P76" s="2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3"/>
      <c r="X76" s="2"/>
      <c r="Y76" s="2"/>
    </row>
    <row r="77" spans="15:25" x14ac:dyDescent="0.25">
      <c r="O77" s="3"/>
      <c r="P77" s="2"/>
      <c r="Q77" s="3" t="s">
        <v>6</v>
      </c>
      <c r="R77" s="4">
        <f>9/R83</f>
        <v>0.75</v>
      </c>
      <c r="S77" s="4">
        <v>8.3000000000000004E-2</v>
      </c>
      <c r="T77" s="4">
        <v>0</v>
      </c>
      <c r="U77" s="4">
        <v>0.16700000000000001</v>
      </c>
      <c r="V77" s="4">
        <v>0</v>
      </c>
      <c r="W77" s="3"/>
      <c r="X77" s="2"/>
      <c r="Y77" s="2"/>
    </row>
    <row r="78" spans="15:25" x14ac:dyDescent="0.25">
      <c r="O78" s="3"/>
      <c r="P78" s="2"/>
      <c r="Q78" s="3" t="s">
        <v>7</v>
      </c>
      <c r="R78" s="4">
        <f>2/R83</f>
        <v>0.16666666666666666</v>
      </c>
      <c r="S78" s="4">
        <v>8.3000000000000004E-2</v>
      </c>
      <c r="T78" s="4">
        <v>0.41699999999999998</v>
      </c>
      <c r="U78" s="4">
        <v>0.33300000000000002</v>
      </c>
      <c r="V78" s="4">
        <v>0</v>
      </c>
      <c r="W78" s="3"/>
      <c r="X78" s="2"/>
      <c r="Y78" s="2"/>
    </row>
    <row r="79" spans="15:25" x14ac:dyDescent="0.25">
      <c r="O79" s="3"/>
      <c r="P79" s="2"/>
      <c r="Q79" s="3" t="s">
        <v>8</v>
      </c>
      <c r="R79" s="4">
        <f>0/R83</f>
        <v>0</v>
      </c>
      <c r="S79" s="4">
        <v>0.33300000000000002</v>
      </c>
      <c r="T79" s="4">
        <v>0.16700000000000001</v>
      </c>
      <c r="U79" s="4">
        <v>0.5</v>
      </c>
      <c r="V79" s="4">
        <v>0</v>
      </c>
      <c r="W79" s="3"/>
      <c r="X79" s="2"/>
      <c r="Y79" s="2"/>
    </row>
    <row r="80" spans="15:25" x14ac:dyDescent="0.25">
      <c r="O80" s="3"/>
      <c r="P80" s="2"/>
      <c r="Q80" s="3" t="s">
        <v>9</v>
      </c>
      <c r="R80" s="4">
        <f>1/R83</f>
        <v>8.3333333333333329E-2</v>
      </c>
      <c r="S80" s="4">
        <v>0.5</v>
      </c>
      <c r="T80" s="4">
        <v>0.41699999999999998</v>
      </c>
      <c r="U80" s="4">
        <v>0</v>
      </c>
      <c r="V80" s="4">
        <v>0</v>
      </c>
      <c r="W80" s="3"/>
      <c r="X80" s="2"/>
      <c r="Y80" s="2"/>
    </row>
    <row r="81" spans="15:25" x14ac:dyDescent="0.25">
      <c r="O81" s="3"/>
      <c r="P81" s="2"/>
      <c r="Q81" s="3" t="s">
        <v>10</v>
      </c>
      <c r="R81" s="4">
        <f>0/R83</f>
        <v>0</v>
      </c>
      <c r="S81" s="4">
        <v>0</v>
      </c>
      <c r="T81" s="4">
        <v>0</v>
      </c>
      <c r="U81" s="4">
        <v>0</v>
      </c>
      <c r="V81" s="4">
        <v>1</v>
      </c>
      <c r="W81" s="3"/>
      <c r="X81" s="2"/>
      <c r="Y81" s="2"/>
    </row>
    <row r="82" spans="15:25" x14ac:dyDescent="0.25">
      <c r="O82" s="3"/>
      <c r="P82" s="2"/>
      <c r="Q82" s="3"/>
      <c r="R82" s="3"/>
      <c r="S82" s="3"/>
      <c r="T82" s="3"/>
      <c r="U82" s="3"/>
      <c r="V82" s="3"/>
      <c r="W82" s="3"/>
      <c r="X82" s="2"/>
      <c r="Y82" s="2"/>
    </row>
    <row r="83" spans="15:25" x14ac:dyDescent="0.25">
      <c r="O83" s="3"/>
      <c r="P83" s="2"/>
      <c r="Q83" s="3"/>
      <c r="R83" s="3">
        <v>12</v>
      </c>
      <c r="S83" s="3"/>
      <c r="T83" s="3"/>
      <c r="U83" s="3"/>
      <c r="V83" s="3"/>
      <c r="W83" s="3"/>
      <c r="X83" s="2"/>
      <c r="Y83" s="2"/>
    </row>
    <row r="84" spans="15:25" x14ac:dyDescent="0.25">
      <c r="O84" s="3"/>
      <c r="P84" s="2"/>
      <c r="Q84" s="3"/>
      <c r="R84" s="3"/>
      <c r="S84" s="3"/>
      <c r="T84" s="3"/>
      <c r="U84" s="3"/>
      <c r="V84" s="3"/>
      <c r="W84" s="3"/>
      <c r="X84" s="2"/>
      <c r="Y84" s="2"/>
    </row>
    <row r="85" spans="15:25" x14ac:dyDescent="0.25">
      <c r="O85" s="3"/>
      <c r="P85" s="3"/>
      <c r="Q85" s="3"/>
      <c r="R85" s="3"/>
      <c r="S85" s="3"/>
      <c r="T85" s="3"/>
      <c r="U85" s="3"/>
      <c r="V85" s="3"/>
      <c r="W85" s="3"/>
      <c r="X85" s="2"/>
      <c r="Y85" s="2"/>
    </row>
    <row r="86" spans="15:25" x14ac:dyDescent="0.25">
      <c r="O86" s="3"/>
      <c r="P86" s="3"/>
      <c r="Q86" s="3"/>
      <c r="R86" s="3"/>
      <c r="S86" s="3"/>
      <c r="T86" s="3"/>
      <c r="U86" s="3"/>
      <c r="V86" s="3"/>
      <c r="W86" s="3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Z62" sqref="Z62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3"/>
      <c r="P4" s="3"/>
      <c r="Q4" s="3"/>
      <c r="R4" s="3"/>
      <c r="S4" s="3"/>
      <c r="T4" s="3"/>
      <c r="U4" s="3"/>
      <c r="V4" s="3"/>
      <c r="W4" s="2"/>
      <c r="X4" s="2"/>
      <c r="Y4" s="2"/>
    </row>
    <row r="5" spans="13:25" x14ac:dyDescent="0.25">
      <c r="M5" s="2"/>
      <c r="N5" s="2"/>
      <c r="O5" s="3"/>
      <c r="P5" s="3"/>
      <c r="Q5" s="3"/>
      <c r="R5" s="3"/>
      <c r="S5" s="3"/>
      <c r="T5" s="3"/>
      <c r="U5" s="3"/>
      <c r="V5" s="3"/>
      <c r="W5" s="2"/>
      <c r="X5" s="2"/>
      <c r="Y5" s="2"/>
    </row>
    <row r="6" spans="13:25" x14ac:dyDescent="0.25">
      <c r="M6" s="2"/>
      <c r="N6" s="2"/>
      <c r="O6" s="3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3"/>
      <c r="P7" s="23">
        <v>1</v>
      </c>
      <c r="Q7" s="4">
        <v>7.0999999999999994E-2</v>
      </c>
      <c r="R7" s="4">
        <v>0.14299999999999999</v>
      </c>
      <c r="S7" s="4">
        <v>0.5</v>
      </c>
      <c r="T7" s="4">
        <v>0.214</v>
      </c>
      <c r="U7" s="4">
        <v>7.0999999999999994E-2</v>
      </c>
      <c r="V7" s="24">
        <f>(1*1+2*2+7*3+3*4+1*5)/14</f>
        <v>3.0714285714285716</v>
      </c>
      <c r="W7" s="2"/>
      <c r="X7" s="2"/>
      <c r="Y7" s="2"/>
    </row>
    <row r="8" spans="13:25" x14ac:dyDescent="0.25">
      <c r="M8" s="2"/>
      <c r="N8" s="2"/>
      <c r="O8" s="3"/>
      <c r="P8" s="3">
        <v>2</v>
      </c>
      <c r="Q8" s="4">
        <v>7.0999999999999994E-2</v>
      </c>
      <c r="R8" s="4">
        <v>7.0999999999999994E-2</v>
      </c>
      <c r="S8" s="4">
        <v>0.28599999999999998</v>
      </c>
      <c r="T8" s="4">
        <v>0.214</v>
      </c>
      <c r="U8" s="4">
        <v>0.35699999999999998</v>
      </c>
      <c r="V8" s="24">
        <f>(1*1+1*2+4*3+3*4+5*5)/14</f>
        <v>3.7142857142857144</v>
      </c>
      <c r="W8" s="2"/>
      <c r="X8" s="2"/>
      <c r="Y8" s="2"/>
    </row>
    <row r="9" spans="13:25" x14ac:dyDescent="0.25">
      <c r="M9" s="2"/>
      <c r="N9" s="2"/>
      <c r="O9" s="3"/>
      <c r="P9" s="3">
        <v>3</v>
      </c>
      <c r="Q9" s="4">
        <v>0.26700000000000002</v>
      </c>
      <c r="R9" s="4">
        <v>6.7000000000000004E-2</v>
      </c>
      <c r="S9" s="4">
        <v>0.33300000000000002</v>
      </c>
      <c r="T9" s="4">
        <v>0.26700000000000002</v>
      </c>
      <c r="U9" s="4">
        <v>6.7000000000000004E-2</v>
      </c>
      <c r="V9" s="24">
        <f>(4*1+1*2+5*3+4*4+1*5)/15</f>
        <v>2.8</v>
      </c>
      <c r="W9" s="2"/>
      <c r="X9" s="2"/>
      <c r="Y9" s="2"/>
    </row>
    <row r="10" spans="13:25" x14ac:dyDescent="0.25">
      <c r="M10" s="2"/>
      <c r="N10" s="2"/>
      <c r="O10" s="3"/>
      <c r="P10" s="3">
        <v>4</v>
      </c>
      <c r="Q10" s="4">
        <v>0.3</v>
      </c>
      <c r="R10" s="4">
        <v>0</v>
      </c>
      <c r="S10" s="4">
        <v>0.3</v>
      </c>
      <c r="T10" s="4">
        <v>0.3</v>
      </c>
      <c r="U10" s="4">
        <v>0.1</v>
      </c>
      <c r="V10" s="24">
        <f>(3*1+0*2+3*3+3*4+1*5)/10</f>
        <v>2.9</v>
      </c>
      <c r="W10" s="2"/>
      <c r="X10" s="2"/>
      <c r="Y10" s="2"/>
    </row>
    <row r="11" spans="13:25" x14ac:dyDescent="0.25">
      <c r="M11" s="2"/>
      <c r="N11" s="2"/>
      <c r="O11" s="3"/>
      <c r="P11" s="3"/>
      <c r="Q11" s="3"/>
      <c r="R11" s="3"/>
      <c r="S11" s="3"/>
      <c r="T11" s="3"/>
      <c r="U11" s="3"/>
      <c r="V11" s="3"/>
      <c r="W11" s="2"/>
      <c r="X11" s="2"/>
      <c r="Y11" s="2"/>
    </row>
    <row r="12" spans="13:25" x14ac:dyDescent="0.25"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3"/>
      <c r="R41" s="3"/>
      <c r="S41" s="3"/>
      <c r="T41" s="3"/>
      <c r="U41" s="3"/>
      <c r="V41" s="3"/>
      <c r="W41" s="3"/>
      <c r="X41" s="3"/>
      <c r="Y41" s="2"/>
    </row>
    <row r="42" spans="14:26" x14ac:dyDescent="0.25">
      <c r="N42" s="2"/>
      <c r="O42" s="2"/>
      <c r="P42" s="2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3"/>
      <c r="Y43" s="3"/>
      <c r="Z43" s="3"/>
    </row>
    <row r="44" spans="14:26" x14ac:dyDescent="0.25">
      <c r="N44" s="2"/>
      <c r="O44" s="2"/>
      <c r="P44" s="2"/>
      <c r="Q44" s="23">
        <v>1</v>
      </c>
      <c r="R44" s="4">
        <v>0</v>
      </c>
      <c r="S44" s="4">
        <v>0</v>
      </c>
      <c r="T44" s="4">
        <v>0.66700000000000004</v>
      </c>
      <c r="U44" s="4">
        <v>0.33300000000000002</v>
      </c>
      <c r="V44" s="4">
        <v>0</v>
      </c>
      <c r="W44" s="24">
        <f>(0*1+0*2+2*3+1*4+0*5)/3</f>
        <v>3.3333333333333335</v>
      </c>
      <c r="X44" s="3"/>
      <c r="Y44" s="3"/>
      <c r="Z44" s="3"/>
    </row>
    <row r="45" spans="14:26" x14ac:dyDescent="0.25">
      <c r="N45" s="2"/>
      <c r="O45" s="2"/>
      <c r="P45" s="2"/>
      <c r="Q45" s="3">
        <v>2</v>
      </c>
      <c r="R45" s="4">
        <v>0</v>
      </c>
      <c r="S45" s="4">
        <v>0.33300000000000002</v>
      </c>
      <c r="T45" s="4">
        <v>0.33300000000000002</v>
      </c>
      <c r="U45" s="4">
        <v>0</v>
      </c>
      <c r="V45" s="4">
        <v>0.33300000000000002</v>
      </c>
      <c r="W45" s="24">
        <f>(0*1+1*2+1*3+0*4+1*5)/3</f>
        <v>3.3333333333333335</v>
      </c>
      <c r="X45" s="3"/>
      <c r="Y45" s="3"/>
      <c r="Z45" s="3"/>
    </row>
    <row r="46" spans="14:26" x14ac:dyDescent="0.25">
      <c r="N46" s="2"/>
      <c r="O46" s="2"/>
      <c r="P46" s="2"/>
      <c r="Q46" s="3">
        <v>3</v>
      </c>
      <c r="R46" s="4">
        <v>0.33300000000000002</v>
      </c>
      <c r="S46" s="4">
        <v>0</v>
      </c>
      <c r="T46" s="4">
        <v>0.33300000000000002</v>
      </c>
      <c r="U46" s="4">
        <v>0.33300000000000002</v>
      </c>
      <c r="V46" s="4">
        <v>0</v>
      </c>
      <c r="W46" s="24">
        <f>(1*1+0*2+1*3+1*4+0*5)/3</f>
        <v>2.6666666666666665</v>
      </c>
      <c r="X46" s="3"/>
      <c r="Y46" s="3"/>
      <c r="Z46" s="3"/>
    </row>
    <row r="47" spans="14:26" x14ac:dyDescent="0.25">
      <c r="N47" s="2"/>
      <c r="O47" s="2"/>
      <c r="P47" s="2"/>
      <c r="Q47" s="3">
        <v>4</v>
      </c>
      <c r="R47" s="4">
        <v>0.33300000000000002</v>
      </c>
      <c r="S47" s="4">
        <v>0</v>
      </c>
      <c r="T47" s="4">
        <v>0.33300000000000002</v>
      </c>
      <c r="U47" s="4">
        <v>0.33</v>
      </c>
      <c r="V47" s="4">
        <v>0</v>
      </c>
      <c r="W47" s="24">
        <f>(1*1+0*2+1*3+1*4+0*5)/3</f>
        <v>2.6666666666666665</v>
      </c>
      <c r="X47" s="3"/>
      <c r="Y47" s="3"/>
      <c r="Z47" s="3"/>
    </row>
    <row r="48" spans="14:26" x14ac:dyDescent="0.25"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3"/>
      <c r="Z48" s="3"/>
    </row>
    <row r="49" spans="14:26" x14ac:dyDescent="0.25"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Z97" sqref="Z97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5" t="s">
        <v>19</v>
      </c>
      <c r="C4" s="36"/>
      <c r="D4" s="36"/>
      <c r="E4" s="36"/>
      <c r="F4" s="37"/>
    </row>
    <row r="5" spans="2:18" x14ac:dyDescent="0.25">
      <c r="B5" s="5"/>
      <c r="C5" s="6" t="s">
        <v>16</v>
      </c>
      <c r="D5" s="6" t="s">
        <v>17</v>
      </c>
      <c r="E5" s="6" t="s">
        <v>18</v>
      </c>
      <c r="F5" s="7" t="s">
        <v>17</v>
      </c>
    </row>
    <row r="6" spans="2:18" ht="24" x14ac:dyDescent="0.25">
      <c r="B6" s="8" t="s">
        <v>21</v>
      </c>
      <c r="C6" s="11">
        <v>9</v>
      </c>
      <c r="D6" s="12">
        <v>0.45</v>
      </c>
      <c r="E6" s="11">
        <v>11</v>
      </c>
      <c r="F6" s="13">
        <v>0.55000000000000004</v>
      </c>
    </row>
    <row r="7" spans="2:18" ht="24" x14ac:dyDescent="0.25">
      <c r="B7" s="9" t="s">
        <v>22</v>
      </c>
      <c r="C7" s="14">
        <v>9</v>
      </c>
      <c r="D7" s="28">
        <v>0.45</v>
      </c>
      <c r="E7" s="14">
        <v>11</v>
      </c>
      <c r="F7" s="29">
        <v>0.55000000000000004</v>
      </c>
    </row>
    <row r="8" spans="2:18" ht="24" x14ac:dyDescent="0.25">
      <c r="B8" s="8" t="s">
        <v>23</v>
      </c>
      <c r="C8" s="11">
        <v>13</v>
      </c>
      <c r="D8" s="26">
        <v>0.65</v>
      </c>
      <c r="E8" s="11">
        <v>7</v>
      </c>
      <c r="F8" s="27">
        <v>0.35</v>
      </c>
    </row>
    <row r="9" spans="2:18" ht="48" x14ac:dyDescent="0.25">
      <c r="B9" s="9" t="s">
        <v>24</v>
      </c>
      <c r="C9" s="14">
        <v>18</v>
      </c>
      <c r="D9" s="28">
        <v>0.9</v>
      </c>
      <c r="E9" s="14">
        <v>2</v>
      </c>
      <c r="F9" s="29">
        <v>0.1</v>
      </c>
    </row>
    <row r="10" spans="2:18" ht="24" x14ac:dyDescent="0.25">
      <c r="B10" s="10" t="s">
        <v>26</v>
      </c>
      <c r="C10" s="15">
        <v>16</v>
      </c>
      <c r="D10" s="16">
        <v>0.8</v>
      </c>
      <c r="E10" s="15">
        <v>4</v>
      </c>
      <c r="F10" s="17">
        <v>0.2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3"/>
      <c r="J15" s="3"/>
      <c r="K15" s="3"/>
      <c r="L15" s="3"/>
      <c r="M15" s="3"/>
      <c r="N15" s="3"/>
      <c r="O15" s="3"/>
      <c r="P15" s="3"/>
      <c r="Q15" s="2"/>
      <c r="R15" s="2"/>
    </row>
    <row r="16" spans="2:18" x14ac:dyDescent="0.25">
      <c r="F16" t="s">
        <v>20</v>
      </c>
      <c r="G16" s="2"/>
      <c r="H16" s="2"/>
      <c r="I16" s="3"/>
      <c r="J16" s="3"/>
      <c r="K16" s="3"/>
      <c r="L16" s="3"/>
      <c r="M16" s="3"/>
      <c r="N16" s="3"/>
      <c r="O16" s="3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2"/>
      <c r="Q17" s="2"/>
      <c r="R17" s="2"/>
    </row>
    <row r="18" spans="7:18" x14ac:dyDescent="0.25">
      <c r="G18" s="2"/>
      <c r="H18" s="2"/>
      <c r="I18" s="23">
        <v>1</v>
      </c>
      <c r="J18" s="4">
        <v>8.3000000000000004E-2</v>
      </c>
      <c r="K18" s="4">
        <v>8.3000000000000004E-2</v>
      </c>
      <c r="L18" s="4">
        <v>0</v>
      </c>
      <c r="M18" s="4">
        <v>0.33300000000000002</v>
      </c>
      <c r="N18" s="4">
        <v>0.5</v>
      </c>
      <c r="O18" s="24">
        <f>(1*1+1*2+0*3+4*4+6*5)/12</f>
        <v>4.083333333333333</v>
      </c>
      <c r="P18" s="2"/>
      <c r="Q18" s="2"/>
      <c r="R18" s="2"/>
    </row>
    <row r="19" spans="7:18" x14ac:dyDescent="0.25">
      <c r="G19" s="2"/>
      <c r="H19" s="2"/>
      <c r="I19" s="3">
        <v>2</v>
      </c>
      <c r="J19" s="4">
        <v>8.3000000000000004E-2</v>
      </c>
      <c r="K19" s="4">
        <v>8.3000000000000004E-2</v>
      </c>
      <c r="L19" s="4">
        <v>8.3000000000000004E-2</v>
      </c>
      <c r="M19" s="4">
        <v>0.16700000000000001</v>
      </c>
      <c r="N19" s="4">
        <v>0.58299999999999996</v>
      </c>
      <c r="O19" s="24">
        <f>(1*1+1*2+1*3+2*4+7*5)/12</f>
        <v>4.083333333333333</v>
      </c>
      <c r="P19" s="2"/>
      <c r="Q19" s="2"/>
      <c r="R19" s="2"/>
    </row>
    <row r="20" spans="7:18" x14ac:dyDescent="0.25">
      <c r="G20" s="2"/>
      <c r="H20" s="2"/>
      <c r="I20" s="3">
        <v>3</v>
      </c>
      <c r="J20" s="4">
        <v>0.222</v>
      </c>
      <c r="K20" s="4">
        <v>0.222</v>
      </c>
      <c r="L20" s="4">
        <v>0.33300000000000002</v>
      </c>
      <c r="M20" s="4">
        <v>0.111</v>
      </c>
      <c r="N20" s="4">
        <v>0.111</v>
      </c>
      <c r="O20" s="24">
        <f>(2*1+2*2+3*3+1*4+1*5)/9</f>
        <v>2.6666666666666665</v>
      </c>
      <c r="P20" s="2"/>
      <c r="Q20" s="2"/>
      <c r="R20" s="2"/>
    </row>
    <row r="21" spans="7:18" x14ac:dyDescent="0.25">
      <c r="G21" s="2"/>
      <c r="H21" s="2"/>
      <c r="I21" s="3"/>
      <c r="J21" s="3"/>
      <c r="K21" s="3"/>
      <c r="L21" s="3"/>
      <c r="M21" s="3"/>
      <c r="N21" s="3"/>
      <c r="O21" s="3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3"/>
      <c r="R44" s="2"/>
      <c r="S44" s="2"/>
      <c r="T44" s="2"/>
    </row>
    <row r="45" spans="6:20" x14ac:dyDescent="0.25">
      <c r="F45" s="2"/>
      <c r="G45" s="2"/>
      <c r="H45" s="2"/>
      <c r="I45" s="2"/>
      <c r="J45" s="23">
        <v>1</v>
      </c>
      <c r="K45" s="4">
        <v>0</v>
      </c>
      <c r="L45" s="4">
        <v>0.33300000000000002</v>
      </c>
      <c r="M45" s="4">
        <v>0</v>
      </c>
      <c r="N45" s="4">
        <v>0.66700000000000004</v>
      </c>
      <c r="O45" s="4">
        <v>0</v>
      </c>
      <c r="P45" s="24">
        <f>(0*1+1*2+0*3+2*4+0*5)/3</f>
        <v>3.3333333333333335</v>
      </c>
      <c r="Q45" s="3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4">
        <v>0</v>
      </c>
      <c r="L46" s="4">
        <v>0.33300000000000002</v>
      </c>
      <c r="M46" s="4">
        <v>0.33300000000000002</v>
      </c>
      <c r="N46" s="4">
        <v>0.33300000000000002</v>
      </c>
      <c r="O46" s="4">
        <v>0</v>
      </c>
      <c r="P46" s="24">
        <f>(0*1+1*2+1*3+1*4+0*5)/3</f>
        <v>3</v>
      </c>
      <c r="Q46" s="3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4">
        <v>0</v>
      </c>
      <c r="L47" s="4">
        <v>0</v>
      </c>
      <c r="M47" s="4">
        <v>0.66700000000000004</v>
      </c>
      <c r="N47" s="4">
        <v>0.33300000000000002</v>
      </c>
      <c r="O47" s="4">
        <v>0</v>
      </c>
      <c r="P47" s="24">
        <f>(0*1+0*2+2*3+1*4+0*5)/3</f>
        <v>3.3333333333333335</v>
      </c>
      <c r="Q47" s="3"/>
      <c r="R47" s="2"/>
      <c r="S47" s="2"/>
      <c r="T47" s="2"/>
    </row>
    <row r="48" spans="6:20" x14ac:dyDescent="0.25">
      <c r="F48" s="2"/>
      <c r="G48" s="2"/>
      <c r="H48" s="2"/>
      <c r="I48" s="2"/>
      <c r="J48" s="3"/>
      <c r="K48" s="3"/>
      <c r="L48" s="3"/>
      <c r="M48" s="3"/>
      <c r="N48" s="3"/>
      <c r="O48" s="3"/>
      <c r="P48" s="3"/>
      <c r="Q48" s="3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38" t="s">
        <v>25</v>
      </c>
      <c r="C66" s="39"/>
      <c r="D66" s="39"/>
      <c r="E66" s="39"/>
      <c r="F66" s="40"/>
    </row>
    <row r="67" spans="2:6" x14ac:dyDescent="0.25">
      <c r="B67" s="5"/>
      <c r="C67" s="6" t="s">
        <v>16</v>
      </c>
      <c r="D67" s="6" t="s">
        <v>17</v>
      </c>
      <c r="E67" s="6" t="s">
        <v>18</v>
      </c>
      <c r="F67" s="7" t="s">
        <v>17</v>
      </c>
    </row>
    <row r="68" spans="2:6" ht="36" customHeight="1" x14ac:dyDescent="0.25">
      <c r="B68" s="8" t="s">
        <v>27</v>
      </c>
      <c r="C68" s="11">
        <v>18</v>
      </c>
      <c r="D68" s="12">
        <v>0.9</v>
      </c>
      <c r="E68" s="11">
        <v>2</v>
      </c>
      <c r="F68" s="13">
        <v>0.1</v>
      </c>
    </row>
    <row r="69" spans="2:6" ht="36" x14ac:dyDescent="0.25">
      <c r="B69" s="9" t="s">
        <v>28</v>
      </c>
      <c r="C69" s="14">
        <v>20</v>
      </c>
      <c r="D69" s="28">
        <v>1</v>
      </c>
      <c r="E69" s="14">
        <v>0</v>
      </c>
      <c r="F69" s="29">
        <v>0</v>
      </c>
    </row>
    <row r="70" spans="2:6" ht="48" x14ac:dyDescent="0.25">
      <c r="B70" s="8" t="s">
        <v>29</v>
      </c>
      <c r="C70" s="11">
        <v>18</v>
      </c>
      <c r="D70" s="26">
        <v>0.9</v>
      </c>
      <c r="E70" s="11">
        <v>2</v>
      </c>
      <c r="F70" s="27">
        <v>0.1</v>
      </c>
    </row>
    <row r="71" spans="2:6" ht="48" x14ac:dyDescent="0.25">
      <c r="B71" s="9" t="s">
        <v>30</v>
      </c>
      <c r="C71" s="14">
        <v>20</v>
      </c>
      <c r="D71" s="28">
        <v>1</v>
      </c>
      <c r="E71" s="14">
        <v>0</v>
      </c>
      <c r="F71" s="29">
        <v>0</v>
      </c>
    </row>
    <row r="72" spans="2:6" ht="24" x14ac:dyDescent="0.25">
      <c r="B72" s="10" t="s">
        <v>26</v>
      </c>
      <c r="C72" s="15">
        <v>18</v>
      </c>
      <c r="D72" s="16">
        <v>0.9</v>
      </c>
      <c r="E72" s="15">
        <v>2</v>
      </c>
      <c r="F72" s="17">
        <v>0.1</v>
      </c>
    </row>
    <row r="77" spans="2:6" ht="36" customHeight="1" x14ac:dyDescent="0.25">
      <c r="B77" s="35" t="s">
        <v>31</v>
      </c>
      <c r="C77" s="41"/>
      <c r="D77" s="41"/>
      <c r="E77" s="41"/>
      <c r="F77" s="42"/>
    </row>
    <row r="78" spans="2:6" x14ac:dyDescent="0.25">
      <c r="B78" s="5"/>
      <c r="C78" s="6" t="s">
        <v>16</v>
      </c>
      <c r="D78" s="6" t="s">
        <v>17</v>
      </c>
      <c r="E78" s="6" t="s">
        <v>18</v>
      </c>
      <c r="F78" s="7" t="s">
        <v>17</v>
      </c>
    </row>
    <row r="79" spans="2:6" ht="24" x14ac:dyDescent="0.25">
      <c r="B79" s="8" t="s">
        <v>32</v>
      </c>
      <c r="C79" s="30">
        <v>15</v>
      </c>
      <c r="D79" s="21">
        <v>0.75</v>
      </c>
      <c r="E79" s="30">
        <v>5</v>
      </c>
      <c r="F79" s="22">
        <v>0.25</v>
      </c>
    </row>
    <row r="80" spans="2:6" ht="24" x14ac:dyDescent="0.25">
      <c r="B80" s="9" t="s">
        <v>33</v>
      </c>
      <c r="C80" s="31">
        <v>19</v>
      </c>
      <c r="D80" s="28">
        <v>0.95</v>
      </c>
      <c r="E80" s="31">
        <v>1</v>
      </c>
      <c r="F80" s="29">
        <v>0.05</v>
      </c>
    </row>
    <row r="81" spans="2:6" ht="24" x14ac:dyDescent="0.25">
      <c r="B81" s="8" t="s">
        <v>34</v>
      </c>
      <c r="C81" s="30">
        <v>18</v>
      </c>
      <c r="D81" s="26">
        <v>0.9</v>
      </c>
      <c r="E81" s="30">
        <v>2</v>
      </c>
      <c r="F81" s="27">
        <v>0.1</v>
      </c>
    </row>
    <row r="82" spans="2:6" ht="24" x14ac:dyDescent="0.25">
      <c r="B82" s="9" t="s">
        <v>35</v>
      </c>
      <c r="C82" s="31">
        <v>15</v>
      </c>
      <c r="D82" s="28">
        <v>0.75</v>
      </c>
      <c r="E82" s="31">
        <v>5</v>
      </c>
      <c r="F82" s="29">
        <v>0.25</v>
      </c>
    </row>
    <row r="83" spans="2:6" ht="72" x14ac:dyDescent="0.25">
      <c r="B83" s="8" t="s">
        <v>36</v>
      </c>
      <c r="C83" s="30">
        <v>19</v>
      </c>
      <c r="D83" s="26">
        <v>0.95</v>
      </c>
      <c r="E83" s="30">
        <v>1</v>
      </c>
      <c r="F83" s="27">
        <v>0.05</v>
      </c>
    </row>
    <row r="84" spans="2:6" ht="24" x14ac:dyDescent="0.25">
      <c r="B84" s="9" t="s">
        <v>37</v>
      </c>
      <c r="C84" s="31">
        <v>17</v>
      </c>
      <c r="D84" s="28">
        <v>0.85</v>
      </c>
      <c r="E84" s="31">
        <v>3</v>
      </c>
      <c r="F84" s="29">
        <v>0.15</v>
      </c>
    </row>
    <row r="85" spans="2:6" ht="24" x14ac:dyDescent="0.25">
      <c r="B85" s="8" t="s">
        <v>38</v>
      </c>
      <c r="C85" s="30">
        <v>20</v>
      </c>
      <c r="D85" s="26">
        <v>1</v>
      </c>
      <c r="E85" s="30">
        <v>0</v>
      </c>
      <c r="F85" s="27">
        <v>0</v>
      </c>
    </row>
    <row r="86" spans="2:6" ht="72" x14ac:dyDescent="0.25">
      <c r="B86" s="9" t="s">
        <v>39</v>
      </c>
      <c r="C86" s="31">
        <v>19</v>
      </c>
      <c r="D86" s="28">
        <v>0.95</v>
      </c>
      <c r="E86" s="31">
        <v>1</v>
      </c>
      <c r="F86" s="29">
        <v>0.05</v>
      </c>
    </row>
    <row r="87" spans="2:6" ht="24" x14ac:dyDescent="0.25">
      <c r="B87" s="10" t="s">
        <v>40</v>
      </c>
      <c r="C87" s="32">
        <v>13</v>
      </c>
      <c r="D87" s="16">
        <v>0.65</v>
      </c>
      <c r="E87" s="32">
        <v>7</v>
      </c>
      <c r="F87" s="17">
        <v>0.35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T29" sqref="T29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2"/>
      <c r="N5" s="2"/>
      <c r="O5" s="2"/>
      <c r="P5" s="2"/>
      <c r="Q5" s="2"/>
      <c r="R5" s="2"/>
      <c r="S5" s="2"/>
      <c r="T5" s="3"/>
      <c r="U5" s="3"/>
      <c r="V5" s="3"/>
    </row>
    <row r="6" spans="12:23" x14ac:dyDescent="0.25">
      <c r="L6" s="2"/>
      <c r="M6" s="3"/>
      <c r="N6" s="3"/>
      <c r="O6" s="3"/>
      <c r="P6" s="3"/>
      <c r="Q6" s="3"/>
      <c r="R6" s="3"/>
      <c r="S6" s="3"/>
      <c r="T6" s="2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2"/>
      <c r="U7" s="2"/>
      <c r="V7" s="2"/>
      <c r="W7" s="2"/>
    </row>
    <row r="8" spans="12:23" x14ac:dyDescent="0.25">
      <c r="L8" s="2"/>
      <c r="M8" s="23">
        <v>1</v>
      </c>
      <c r="N8" s="4">
        <v>0</v>
      </c>
      <c r="O8" s="4">
        <v>0.214</v>
      </c>
      <c r="P8" s="4">
        <v>0.28599999999999998</v>
      </c>
      <c r="Q8" s="4">
        <v>0.5</v>
      </c>
      <c r="R8" s="4">
        <v>0</v>
      </c>
      <c r="S8" s="24">
        <v>3.29</v>
      </c>
      <c r="T8" s="2"/>
      <c r="U8" s="2"/>
      <c r="V8" s="2"/>
      <c r="W8" s="2"/>
    </row>
    <row r="9" spans="12:23" x14ac:dyDescent="0.25">
      <c r="L9" s="2"/>
      <c r="M9" s="3"/>
      <c r="N9" s="3"/>
      <c r="O9" s="3"/>
      <c r="P9" s="3"/>
      <c r="Q9" s="3"/>
      <c r="R9" s="3"/>
      <c r="S9" s="3"/>
      <c r="T9" s="2"/>
      <c r="U9" s="2"/>
      <c r="V9" s="2"/>
      <c r="W9" s="2"/>
    </row>
    <row r="10" spans="12:23" x14ac:dyDescent="0.25">
      <c r="L10" s="2"/>
      <c r="M10" s="2"/>
      <c r="N10" s="2"/>
      <c r="O10" s="2"/>
      <c r="P10" s="2"/>
      <c r="Q10" s="2"/>
      <c r="R10" s="2"/>
      <c r="S10" s="2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3"/>
      <c r="O20" s="3"/>
      <c r="P20" s="3"/>
      <c r="Q20" s="3"/>
      <c r="R20" s="3"/>
      <c r="S20" s="3"/>
      <c r="T20" s="3"/>
      <c r="U20" s="3"/>
      <c r="V20" s="3"/>
    </row>
    <row r="21" spans="13:22" x14ac:dyDescent="0.25">
      <c r="M21" s="2"/>
      <c r="N21" s="3"/>
      <c r="O21" s="3"/>
      <c r="P21" s="3"/>
      <c r="Q21" s="3"/>
      <c r="R21" s="3"/>
      <c r="S21" s="3"/>
      <c r="T21" s="3"/>
      <c r="U21" s="3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2"/>
      <c r="N23" s="23">
        <v>1</v>
      </c>
      <c r="O23" s="4">
        <v>0</v>
      </c>
      <c r="P23" s="4">
        <v>0</v>
      </c>
      <c r="Q23" s="4">
        <v>0.33300000000000002</v>
      </c>
      <c r="R23" s="4">
        <v>0.66700000000000004</v>
      </c>
      <c r="S23" s="4">
        <v>0</v>
      </c>
      <c r="T23" s="58">
        <v>3.67</v>
      </c>
      <c r="U23" s="3"/>
      <c r="V23" s="3"/>
    </row>
    <row r="24" spans="13:22" x14ac:dyDescent="0.25">
      <c r="M24" s="2"/>
      <c r="N24" s="3"/>
      <c r="O24" s="3"/>
      <c r="P24" s="3"/>
      <c r="Q24" s="3"/>
      <c r="R24" s="3"/>
      <c r="S24" s="3"/>
      <c r="T24" s="3"/>
      <c r="U24" s="3"/>
      <c r="V24" s="3"/>
    </row>
    <row r="25" spans="13:22" x14ac:dyDescent="0.25">
      <c r="M25" s="2"/>
      <c r="N25" s="3"/>
      <c r="O25" s="3"/>
      <c r="P25" s="3"/>
      <c r="Q25" s="3"/>
      <c r="R25" s="3"/>
      <c r="S25" s="3"/>
      <c r="T25" s="3"/>
      <c r="U25" s="3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S108" sqref="S108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3"/>
      <c r="N7" s="3"/>
      <c r="O7" s="3"/>
      <c r="P7" s="3"/>
      <c r="Q7" s="3"/>
      <c r="R7" s="3"/>
      <c r="S7" s="3"/>
      <c r="T7" s="3"/>
      <c r="U7" s="2"/>
      <c r="V7" s="3"/>
      <c r="W7" s="2"/>
      <c r="X7" s="2"/>
    </row>
    <row r="8" spans="10:24" x14ac:dyDescent="0.25">
      <c r="J8" s="2"/>
      <c r="K8" s="2"/>
      <c r="L8" s="2"/>
      <c r="M8" s="3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3"/>
      <c r="W8" s="2"/>
      <c r="X8" s="2"/>
    </row>
    <row r="9" spans="10:24" x14ac:dyDescent="0.25">
      <c r="J9" s="2"/>
      <c r="K9" s="2"/>
      <c r="L9" s="2"/>
      <c r="M9" s="3"/>
      <c r="N9" s="3">
        <v>3</v>
      </c>
      <c r="O9" s="3">
        <v>0</v>
      </c>
      <c r="P9" s="3">
        <v>0</v>
      </c>
      <c r="Q9" s="3">
        <v>7</v>
      </c>
      <c r="R9" s="3">
        <v>0</v>
      </c>
      <c r="S9" s="3">
        <v>0</v>
      </c>
      <c r="T9" s="3">
        <v>4</v>
      </c>
      <c r="U9" s="2"/>
      <c r="V9" s="3"/>
      <c r="W9" s="2"/>
      <c r="X9" s="2"/>
    </row>
    <row r="10" spans="10:24" x14ac:dyDescent="0.25">
      <c r="J10" s="2"/>
      <c r="K10" s="2"/>
      <c r="L10" s="2"/>
      <c r="M10" s="3"/>
      <c r="N10" s="3"/>
      <c r="O10" s="3"/>
      <c r="P10" s="3"/>
      <c r="Q10" s="3"/>
      <c r="R10" s="3"/>
      <c r="S10" s="3"/>
      <c r="T10" s="3"/>
      <c r="U10" s="2"/>
      <c r="V10" s="3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3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1:21" ht="16.5" customHeight="1" x14ac:dyDescent="0.25">
      <c r="K22" s="2"/>
      <c r="L22" s="2"/>
      <c r="M22" s="3"/>
      <c r="N22" s="3"/>
      <c r="O22" s="3"/>
      <c r="P22" s="3"/>
      <c r="Q22" s="3"/>
      <c r="R22" s="3"/>
      <c r="S22" s="3"/>
      <c r="T22" s="2"/>
      <c r="U22" s="2"/>
    </row>
    <row r="23" spans="11:21" ht="17.25" customHeight="1" x14ac:dyDescent="0.25">
      <c r="K23" s="2"/>
      <c r="L23" s="2"/>
      <c r="M23" s="3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3"/>
      <c r="T23" s="2"/>
      <c r="U23" s="2"/>
    </row>
    <row r="24" spans="11:21" ht="16.5" customHeight="1" x14ac:dyDescent="0.25">
      <c r="K24" s="2"/>
      <c r="L24" s="2"/>
      <c r="M24" s="3"/>
      <c r="N24" s="59">
        <v>0</v>
      </c>
      <c r="O24" s="59">
        <v>1</v>
      </c>
      <c r="P24" s="59">
        <v>1</v>
      </c>
      <c r="Q24" s="59">
        <v>1</v>
      </c>
      <c r="R24" s="59">
        <v>0</v>
      </c>
      <c r="S24" s="3"/>
      <c r="T24" s="2"/>
      <c r="U24" s="2"/>
    </row>
    <row r="25" spans="11:21" x14ac:dyDescent="0.25">
      <c r="K25" s="2"/>
      <c r="L25" s="2"/>
      <c r="M25" s="3"/>
      <c r="N25" s="3"/>
      <c r="O25" s="3"/>
      <c r="P25" s="3"/>
      <c r="Q25" s="3"/>
      <c r="R25" s="3"/>
      <c r="S25" s="3"/>
      <c r="T25" s="2"/>
      <c r="U25" s="2"/>
    </row>
    <row r="26" spans="11:21" x14ac:dyDescent="0.25">
      <c r="K26" s="2"/>
      <c r="L26" s="2"/>
      <c r="M26" s="2"/>
      <c r="N26" s="3"/>
      <c r="O26" s="3"/>
      <c r="P26" s="3"/>
      <c r="Q26" s="3"/>
      <c r="R26" s="3"/>
      <c r="S26" s="3"/>
      <c r="T26" s="2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35" t="s">
        <v>52</v>
      </c>
      <c r="C42" s="36"/>
      <c r="D42" s="36"/>
      <c r="E42" s="36"/>
      <c r="F42" s="36"/>
      <c r="G42" s="36"/>
      <c r="H42" s="36"/>
      <c r="I42" s="36"/>
      <c r="J42" s="37"/>
    </row>
    <row r="43" spans="2:10" x14ac:dyDescent="0.25">
      <c r="B43" s="5"/>
      <c r="C43" s="43" t="s">
        <v>16</v>
      </c>
      <c r="D43" s="43"/>
      <c r="E43" s="43" t="s">
        <v>17</v>
      </c>
      <c r="F43" s="43"/>
      <c r="G43" s="44" t="s">
        <v>18</v>
      </c>
      <c r="H43" s="44"/>
      <c r="I43" s="43" t="s">
        <v>17</v>
      </c>
      <c r="J43" s="45"/>
    </row>
    <row r="44" spans="2:10" ht="120" x14ac:dyDescent="0.25">
      <c r="B44" s="8" t="s">
        <v>51</v>
      </c>
      <c r="C44" s="47">
        <v>18</v>
      </c>
      <c r="D44" s="47"/>
      <c r="E44" s="49">
        <v>0.9</v>
      </c>
      <c r="F44" s="49"/>
      <c r="G44" s="53">
        <v>2</v>
      </c>
      <c r="H44" s="53"/>
      <c r="I44" s="49">
        <v>0.1</v>
      </c>
      <c r="J44" s="55"/>
    </row>
    <row r="45" spans="2:10" ht="48" x14ac:dyDescent="0.25">
      <c r="B45" s="9" t="s">
        <v>53</v>
      </c>
      <c r="C45" s="46">
        <v>11</v>
      </c>
      <c r="D45" s="46"/>
      <c r="E45" s="50">
        <v>0.55000000000000004</v>
      </c>
      <c r="F45" s="50"/>
      <c r="G45" s="52">
        <v>9</v>
      </c>
      <c r="H45" s="52"/>
      <c r="I45" s="50">
        <v>0.45</v>
      </c>
      <c r="J45" s="56"/>
    </row>
    <row r="46" spans="2:10" ht="24" x14ac:dyDescent="0.25">
      <c r="B46" s="8" t="s">
        <v>54</v>
      </c>
      <c r="C46" s="47">
        <v>19</v>
      </c>
      <c r="D46" s="47"/>
      <c r="E46" s="49">
        <v>0.95</v>
      </c>
      <c r="F46" s="49"/>
      <c r="G46" s="53">
        <v>1</v>
      </c>
      <c r="H46" s="53"/>
      <c r="I46" s="49">
        <v>0.05</v>
      </c>
      <c r="J46" s="55"/>
    </row>
    <row r="47" spans="2:10" ht="24" x14ac:dyDescent="0.25">
      <c r="B47" s="18" t="s">
        <v>55</v>
      </c>
      <c r="C47" s="48">
        <v>17</v>
      </c>
      <c r="D47" s="48"/>
      <c r="E47" s="51">
        <v>0.85</v>
      </c>
      <c r="F47" s="51"/>
      <c r="G47" s="54">
        <v>3</v>
      </c>
      <c r="H47" s="54"/>
      <c r="I47" s="51">
        <v>0.15</v>
      </c>
      <c r="J47" s="57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2"/>
      <c r="S52" s="2"/>
      <c r="T52" s="2"/>
      <c r="U52" s="2"/>
      <c r="V52" s="2"/>
    </row>
    <row r="53" spans="11:22" x14ac:dyDescent="0.25">
      <c r="K53" s="2"/>
      <c r="L53" s="2"/>
      <c r="M53" s="2"/>
      <c r="N53" s="59">
        <v>1</v>
      </c>
      <c r="O53" s="59">
        <v>1</v>
      </c>
      <c r="P53" s="59">
        <v>0</v>
      </c>
      <c r="Q53" s="59">
        <v>12</v>
      </c>
      <c r="R53" s="33"/>
      <c r="S53" s="2"/>
      <c r="T53" s="2"/>
      <c r="U53" s="2"/>
      <c r="V53" s="2"/>
    </row>
    <row r="54" spans="11:22" x14ac:dyDescent="0.25">
      <c r="K54" s="2"/>
      <c r="L54" s="2"/>
      <c r="M54" s="2"/>
      <c r="N54" s="3"/>
      <c r="O54" s="3"/>
      <c r="P54" s="3"/>
      <c r="Q54" s="3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2"/>
      <c r="N71" s="2"/>
      <c r="O71" s="2"/>
      <c r="P71" s="2"/>
      <c r="Q71" s="2"/>
      <c r="R71" s="2"/>
      <c r="S71" s="2"/>
      <c r="T71" s="3"/>
    </row>
    <row r="72" spans="12:20" x14ac:dyDescent="0.25">
      <c r="L72" s="2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2"/>
      <c r="T72" s="3"/>
    </row>
    <row r="73" spans="12:20" x14ac:dyDescent="0.25">
      <c r="L73" s="2"/>
      <c r="M73" s="2"/>
      <c r="N73" s="3">
        <v>2</v>
      </c>
      <c r="O73" s="3">
        <v>1</v>
      </c>
      <c r="P73" s="3">
        <v>3</v>
      </c>
      <c r="Q73" s="3">
        <v>1</v>
      </c>
      <c r="R73" s="3">
        <v>1</v>
      </c>
      <c r="S73" s="2"/>
      <c r="T73" s="3"/>
    </row>
    <row r="74" spans="12:20" x14ac:dyDescent="0.25">
      <c r="L74" s="2"/>
      <c r="M74" s="2"/>
      <c r="N74" s="3"/>
      <c r="O74" s="3"/>
      <c r="P74" s="3"/>
      <c r="Q74" s="3"/>
      <c r="R74" s="3"/>
      <c r="S74" s="2"/>
      <c r="T74" s="3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3"/>
      <c r="N91" s="3"/>
      <c r="O91" s="3"/>
      <c r="P91" s="3"/>
      <c r="Q91" s="3"/>
      <c r="R91" s="3"/>
      <c r="S91" s="3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1:20" x14ac:dyDescent="0.25">
      <c r="K93" s="2"/>
      <c r="L93" s="2"/>
      <c r="M93" s="2"/>
      <c r="N93" s="3"/>
      <c r="O93" s="3"/>
      <c r="P93" s="3"/>
      <c r="Q93" s="3"/>
      <c r="R93" s="2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2"/>
      <c r="S94" s="2"/>
      <c r="T94" s="2"/>
    </row>
    <row r="95" spans="11:20" x14ac:dyDescent="0.25">
      <c r="K95" s="2"/>
      <c r="L95" s="2"/>
      <c r="M95" s="2"/>
      <c r="N95" s="3">
        <v>0</v>
      </c>
      <c r="O95" s="3">
        <v>1</v>
      </c>
      <c r="P95" s="3">
        <v>1</v>
      </c>
      <c r="Q95" s="3">
        <v>12</v>
      </c>
      <c r="R95" s="2"/>
      <c r="S95" s="2"/>
      <c r="T95" s="2"/>
    </row>
    <row r="96" spans="11:20" x14ac:dyDescent="0.25">
      <c r="K96" s="2"/>
      <c r="L96" s="2"/>
      <c r="M96" s="2"/>
      <c r="N96" s="3"/>
      <c r="O96" s="3"/>
      <c r="P96" s="3"/>
      <c r="Q96" s="3"/>
      <c r="R96" s="2"/>
      <c r="S96" s="2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2012-12-05T08:46:09Z</dcterms:modified>
</cp:coreProperties>
</file>