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P47" i="5" l="1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79" i="3"/>
  <c r="R78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  <c r="R80" i="3" l="1"/>
  <c r="R81" i="3" l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<sst xmlns="http://schemas.openxmlformats.org/spreadsheetml/2006/main" count="124" uniqueCount="74">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</sst>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0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10" fontId="2" fillId="0" borderId="0" xfId="1" applyNumberFormat="1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2" fontId="2" fillId="0" borderId="0" xfId="0" applyNumberFormat="1" applyFont="1"/>
    <xf numFmtId="1" fontId="2" fillId="0" borderId="0" xfId="1" applyNumberFormat="1" applyFo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2" fillId="0" borderId="0" xfId="0" applyNumberFormat="1" applyFont="1"/>
    <xf numFmtId="0" fontId="2" fillId="0" borderId="0" xfId="1" applyNumberFormat="1" applyFont="1"/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  <xf numFmtId="10" fontId="3" fillId="0" borderId="0" xfId="1" applyNumberFormat="1" applyFont="1"/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556755127635076"/>
          <c:y val="0.14432981243198259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4922114304525015E-2"/>
                  <c:y val="-6.1788617886178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5306328598077107E-2"/>
                  <c:y val="-6.50406504065040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0.2</c:v>
                </c:pt>
                <c:pt idx="1">
                  <c:v>0.25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4922114304525015E-2"/>
                  <c:y val="-6.17870814928621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7288977638943725E-2"/>
                  <c:y val="-6.5038601882081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0.2</c:v>
                </c:pt>
                <c:pt idx="1">
                  <c:v>0.25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2456232989716684"/>
                  <c:y val="-6.33693105434991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7611614359389642E-2"/>
                  <c:y val="-6.50406504065040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0.6</c:v>
                </c:pt>
                <c:pt idx="1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84874752"/>
        <c:axId val="84902272"/>
      </c:barChart>
      <c:catAx>
        <c:axId val="84874752"/>
        <c:scaling>
          <c:orientation val="maxMin"/>
        </c:scaling>
        <c:delete val="1"/>
        <c:axPos val="l"/>
        <c:majorTickMark val="out"/>
        <c:minorTickMark val="none"/>
        <c:tickLblPos val="none"/>
        <c:crossAx val="84902272"/>
        <c:crosses val="autoZero"/>
        <c:auto val="1"/>
        <c:lblAlgn val="ctr"/>
        <c:lblOffset val="100"/>
        <c:noMultiLvlLbl val="0"/>
      </c:catAx>
      <c:valAx>
        <c:axId val="8490227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48747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4.333333333333333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89669632"/>
        <c:axId val="89671168"/>
      </c:barChart>
      <c:catAx>
        <c:axId val="8966963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9671168"/>
        <c:crosses val="autoZero"/>
        <c:auto val="1"/>
        <c:lblAlgn val="ctr"/>
        <c:lblOffset val="100"/>
        <c:noMultiLvlLbl val="0"/>
      </c:catAx>
      <c:valAx>
        <c:axId val="89671168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896696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31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8467075272100682E-2"/>
                  <c:y val="-4.4526706888911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0.16700000000000001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7002857329814383E-2"/>
                  <c:y val="-4.69967228122458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5919674860587024"/>
                  <c:y val="-4.69959436888570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2018598090751122E-2"/>
                  <c:y val="-4.69961384697042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0.33300000000000002</c:v>
                </c:pt>
                <c:pt idx="1">
                  <c:v>0.66700000000000004</c:v>
                </c:pt>
                <c:pt idx="2">
                  <c:v>0.16700000000000001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06680916962942"/>
                  <c:y val="-4.6996333250551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6346762056404995E-2"/>
                  <c:y val="-4.6999839305801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20413418544288611"/>
                  <c:y val="-4.69959436888570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0.5</c:v>
                </c:pt>
                <c:pt idx="1">
                  <c:v>0.33300000000000002</c:v>
                </c:pt>
                <c:pt idx="2">
                  <c:v>0.83299999999999996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89106304"/>
        <c:axId val="89107840"/>
      </c:barChart>
      <c:catAx>
        <c:axId val="8910630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9107840"/>
        <c:crosses val="autoZero"/>
        <c:auto val="1"/>
        <c:lblAlgn val="ctr"/>
        <c:lblOffset val="100"/>
        <c:noMultiLvlLbl val="0"/>
      </c:catAx>
      <c:valAx>
        <c:axId val="8910784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91063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4.666666666666667</c:v>
                </c:pt>
                <c:pt idx="1">
                  <c:v>4.666666666666667</c:v>
                </c:pt>
                <c:pt idx="2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95081216"/>
        <c:axId val="95082752"/>
      </c:barChart>
      <c:catAx>
        <c:axId val="9508121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95082752"/>
        <c:crosses val="autoZero"/>
        <c:auto val="1"/>
        <c:lblAlgn val="ctr"/>
        <c:lblOffset val="100"/>
        <c:noMultiLvlLbl val="0"/>
      </c:catAx>
      <c:valAx>
        <c:axId val="95082752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950812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5760943453"/>
          <c:y val="0.17038192798291685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5110868611282637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0.16700000000000001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20893979208214827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0.83299999999999996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89490944"/>
        <c:axId val="89492480"/>
      </c:barChart>
      <c:catAx>
        <c:axId val="894909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89492480"/>
        <c:crosses val="autoZero"/>
        <c:auto val="1"/>
        <c:lblAlgn val="ctr"/>
        <c:lblOffset val="100"/>
        <c:noMultiLvlLbl val="0"/>
      </c:catAx>
      <c:valAx>
        <c:axId val="8949248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894909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89567616"/>
        <c:axId val="89569152"/>
      </c:barChart>
      <c:catAx>
        <c:axId val="89567616"/>
        <c:scaling>
          <c:orientation val="minMax"/>
        </c:scaling>
        <c:delete val="1"/>
        <c:axPos val="l"/>
        <c:majorTickMark val="out"/>
        <c:minorTickMark val="none"/>
        <c:tickLblPos val="none"/>
        <c:crossAx val="89569152"/>
        <c:crosses val="autoZero"/>
        <c:auto val="1"/>
        <c:lblAlgn val="ctr"/>
        <c:lblOffset val="100"/>
        <c:noMultiLvlLbl val="0"/>
      </c:catAx>
      <c:valAx>
        <c:axId val="89569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895676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3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95774592"/>
        <c:axId val="95776128"/>
      </c:barChart>
      <c:catAx>
        <c:axId val="95774592"/>
        <c:scaling>
          <c:orientation val="maxMin"/>
        </c:scaling>
        <c:delete val="1"/>
        <c:axPos val="l"/>
        <c:majorTickMark val="out"/>
        <c:minorTickMark val="none"/>
        <c:tickLblPos val="none"/>
        <c:crossAx val="95776128"/>
        <c:crosses val="autoZero"/>
        <c:auto val="1"/>
        <c:lblAlgn val="ctr"/>
        <c:lblOffset val="100"/>
        <c:noMultiLvlLbl val="0"/>
      </c:catAx>
      <c:valAx>
        <c:axId val="957761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57745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483200"/>
        <c:axId val="96484736"/>
      </c:barChart>
      <c:catAx>
        <c:axId val="96483200"/>
        <c:scaling>
          <c:orientation val="maxMin"/>
        </c:scaling>
        <c:delete val="1"/>
        <c:axPos val="l"/>
        <c:majorTickMark val="out"/>
        <c:minorTickMark val="none"/>
        <c:tickLblPos val="none"/>
        <c:crossAx val="96484736"/>
        <c:crosses val="autoZero"/>
        <c:auto val="1"/>
        <c:lblAlgn val="ctr"/>
        <c:lblOffset val="100"/>
        <c:noMultiLvlLbl val="0"/>
      </c:catAx>
      <c:valAx>
        <c:axId val="9648473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64832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523392"/>
        <c:axId val="96524928"/>
      </c:barChart>
      <c:catAx>
        <c:axId val="96523392"/>
        <c:scaling>
          <c:orientation val="maxMin"/>
        </c:scaling>
        <c:delete val="1"/>
        <c:axPos val="l"/>
        <c:majorTickMark val="out"/>
        <c:minorTickMark val="none"/>
        <c:tickLblPos val="none"/>
        <c:crossAx val="96524928"/>
        <c:crosses val="autoZero"/>
        <c:auto val="1"/>
        <c:lblAlgn val="ctr"/>
        <c:lblOffset val="100"/>
        <c:noMultiLvlLbl val="0"/>
      </c:catAx>
      <c:valAx>
        <c:axId val="96524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65233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466624"/>
        <c:axId val="95468160"/>
      </c:barChart>
      <c:catAx>
        <c:axId val="95466624"/>
        <c:scaling>
          <c:orientation val="maxMin"/>
        </c:scaling>
        <c:delete val="1"/>
        <c:axPos val="l"/>
        <c:majorTickMark val="out"/>
        <c:minorTickMark val="none"/>
        <c:tickLblPos val="none"/>
        <c:crossAx val="95468160"/>
        <c:crosses val="autoZero"/>
        <c:auto val="1"/>
        <c:lblAlgn val="ctr"/>
        <c:lblOffset val="100"/>
        <c:noMultiLvlLbl val="0"/>
      </c:catAx>
      <c:valAx>
        <c:axId val="9546816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54666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575488"/>
        <c:axId val="96577024"/>
      </c:barChart>
      <c:catAx>
        <c:axId val="96575488"/>
        <c:scaling>
          <c:orientation val="maxMin"/>
        </c:scaling>
        <c:delete val="1"/>
        <c:axPos val="l"/>
        <c:majorTickMark val="out"/>
        <c:minorTickMark val="none"/>
        <c:tickLblPos val="none"/>
        <c:crossAx val="96577024"/>
        <c:crosses val="autoZero"/>
        <c:auto val="1"/>
        <c:lblAlgn val="ctr"/>
        <c:lblOffset val="100"/>
        <c:noMultiLvlLbl val="0"/>
      </c:catAx>
      <c:valAx>
        <c:axId val="9657702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65754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4</c:v>
                </c:pt>
                <c:pt idx="1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86403712"/>
        <c:axId val="86405504"/>
      </c:barChart>
      <c:catAx>
        <c:axId val="86403712"/>
        <c:scaling>
          <c:orientation val="maxMin"/>
        </c:scaling>
        <c:delete val="1"/>
        <c:axPos val="l"/>
        <c:majorTickMark val="out"/>
        <c:minorTickMark val="none"/>
        <c:tickLblPos val="none"/>
        <c:crossAx val="86405504"/>
        <c:crosses val="autoZero"/>
        <c:auto val="1"/>
        <c:lblAlgn val="ctr"/>
        <c:lblOffset val="100"/>
        <c:noMultiLvlLbl val="0"/>
      </c:catAx>
      <c:valAx>
        <c:axId val="86405504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864037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87693568"/>
        <c:axId val="87699456"/>
      </c:barChart>
      <c:catAx>
        <c:axId val="8769356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7699456"/>
        <c:crosses val="autoZero"/>
        <c:auto val="1"/>
        <c:lblAlgn val="ctr"/>
        <c:lblOffset val="100"/>
        <c:noMultiLvlLbl val="0"/>
      </c:catAx>
      <c:valAx>
        <c:axId val="87699456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876935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layout>
                <c:manualLayout>
                  <c:x val="2.0952380952380951E-2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0.16700000000000001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0952380952380951E-2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0.16700000000000001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0.1180952380952381"/>
                  <c:y val="-4.76088944521551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2856992875890443E-2"/>
                  <c:y val="-5.08328820385767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</c:v>
                </c:pt>
                <c:pt idx="1">
                  <c:v>0.5</c:v>
                </c:pt>
                <c:pt idx="2">
                  <c:v>0.16700000000000001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20972163479565054"/>
                  <c:y val="-4.890927191833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1619047619047619"/>
                  <c:y val="-4.63320275511395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6288473940757406"/>
                  <c:y val="-5.12552615023413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0.83299999999999996</c:v>
                </c:pt>
                <c:pt idx="1">
                  <c:v>0.5</c:v>
                </c:pt>
                <c:pt idx="2">
                  <c:v>0.66700000000000004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77007488"/>
        <c:axId val="77025664"/>
      </c:barChart>
      <c:catAx>
        <c:axId val="7700748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7025664"/>
        <c:crosses val="autoZero"/>
        <c:auto val="1"/>
        <c:lblAlgn val="ctr"/>
        <c:lblOffset val="100"/>
        <c:noMultiLvlLbl val="0"/>
      </c:catAx>
      <c:valAx>
        <c:axId val="7702566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770074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4</c:v>
                </c:pt>
                <c:pt idx="1">
                  <c:v>4.666666666666667</c:v>
                </c:pt>
                <c:pt idx="2">
                  <c:v>3.6666666666666665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77154560"/>
        <c:axId val="77164544"/>
      </c:barChart>
      <c:catAx>
        <c:axId val="7715456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7164544"/>
        <c:crosses val="autoZero"/>
        <c:auto val="1"/>
        <c:lblAlgn val="ctr"/>
        <c:lblOffset val="100"/>
        <c:noMultiLvlLbl val="0"/>
      </c:catAx>
      <c:valAx>
        <c:axId val="77164544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771545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layout>
                <c:manualLayout>
                  <c:x val="2.3640661938534223E-2"/>
                  <c:y val="-4.44444370379640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0.16700000000000001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3.055974386180451E-2"/>
                  <c:y val="-4.56214563810430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</c:v>
                </c:pt>
                <c:pt idx="1">
                  <c:v>0.2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115882677785844E-2"/>
                  <c:y val="-4.35045546799058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8.83406240886557E-2"/>
                  <c:y val="-4.56222896100838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0.33300000000000002</c:v>
                </c:pt>
                <c:pt idx="1">
                  <c:v>0</c:v>
                </c:pt>
                <c:pt idx="2">
                  <c:v>0.4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5797248748161799"/>
                  <c:y val="-4.56216230268511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9385342789598109"/>
                  <c:y val="-4.4444437037964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4026792750197017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2031849742186482"/>
                  <c:y val="-4.56214563810429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244654914589577"/>
                  <c:y val="-4.45777536844971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0.66700000000000004</c:v>
                </c:pt>
                <c:pt idx="1">
                  <c:v>0.8</c:v>
                </c:pt>
                <c:pt idx="2">
                  <c:v>0.6</c:v>
                </c:pt>
                <c:pt idx="3">
                  <c:v>0.83299999999999996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9133056"/>
        <c:axId val="89134592"/>
      </c:barChart>
      <c:catAx>
        <c:axId val="8913305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9134592"/>
        <c:crosses val="autoZero"/>
        <c:auto val="1"/>
        <c:lblAlgn val="ctr"/>
        <c:lblOffset val="100"/>
        <c:noMultiLvlLbl val="0"/>
      </c:catAx>
      <c:valAx>
        <c:axId val="8913459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91330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4.666666666666667</c:v>
                </c:pt>
                <c:pt idx="1">
                  <c:v>5</c:v>
                </c:pt>
                <c:pt idx="2">
                  <c:v>4.5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186304"/>
        <c:axId val="89187840"/>
      </c:barChart>
      <c:catAx>
        <c:axId val="8918630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9187840"/>
        <c:crosses val="autoZero"/>
        <c:auto val="1"/>
        <c:lblAlgn val="ctr"/>
        <c:lblOffset val="100"/>
        <c:noMultiLvlLbl val="0"/>
      </c:catAx>
      <c:valAx>
        <c:axId val="89187840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891863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dLbl>
              <c:idx val="2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0.6</c:v>
                </c:pt>
                <c:pt idx="1">
                  <c:v>0.2</c:v>
                </c:pt>
                <c:pt idx="2">
                  <c:v>0</c:v>
                </c:pt>
                <c:pt idx="3">
                  <c:v>0.2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2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0.4</c:v>
                </c:pt>
                <c:pt idx="1">
                  <c:v>0.2</c:v>
                </c:pt>
                <c:pt idx="2">
                  <c:v>0</c:v>
                </c:pt>
                <c:pt idx="3">
                  <c:v>0.4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</c:v>
                </c:pt>
                <c:pt idx="1">
                  <c:v>0.4</c:v>
                </c:pt>
                <c:pt idx="2">
                  <c:v>0.2</c:v>
                </c:pt>
                <c:pt idx="3">
                  <c:v>0.4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</c:v>
                </c:pt>
                <c:pt idx="1">
                  <c:v>0.2</c:v>
                </c:pt>
                <c:pt idx="2">
                  <c:v>0.8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9254912"/>
        <c:axId val="89613056"/>
      </c:barChart>
      <c:catAx>
        <c:axId val="892549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89613056"/>
        <c:crosses val="autoZero"/>
        <c:auto val="1"/>
        <c:lblAlgn val="ctr"/>
        <c:lblOffset val="100"/>
        <c:noMultiLvlLbl val="0"/>
      </c:catAx>
      <c:valAx>
        <c:axId val="8961305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92549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2"/>
              <c:delete val="1"/>
            </c:dLbl>
            <c:dLbl>
              <c:idx val="3"/>
              <c:layout>
                <c:manualLayout>
                  <c:x val="8.0701743237775486E-2"/>
                  <c:y val="-4.1055256655967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0.5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9824419142917648E-2"/>
                  <c:y val="-4.1053871198651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0.16700000000000001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23291708344839282"/>
                  <c:y val="-4.30075199544338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28120993490676405"/>
                  <c:y val="-4.30078278338374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28300355256201776"/>
                  <c:y val="-4.10531015001423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2982454346946493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0.83299999999999996</c:v>
                </c:pt>
                <c:pt idx="1">
                  <c:v>1</c:v>
                </c:pt>
                <c:pt idx="2">
                  <c:v>1</c:v>
                </c:pt>
                <c:pt idx="3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88962176"/>
        <c:axId val="88963712"/>
      </c:barChart>
      <c:catAx>
        <c:axId val="8896217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88963712"/>
        <c:crosses val="autoZero"/>
        <c:auto val="1"/>
        <c:lblAlgn val="ctr"/>
        <c:lblOffset val="100"/>
        <c:noMultiLvlLbl val="0"/>
      </c:catAx>
      <c:valAx>
        <c:axId val="8896371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889621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4,8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5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5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4,8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</xdr:row>
      <xdr:rowOff>161924</xdr:rowOff>
    </xdr:from>
    <xdr:to>
      <xdr:col>11</xdr:col>
      <xdr:colOff>333375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4,5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4,5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5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4,7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4,5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V91" sqref="V91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35" t="s">
        <v>69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20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2"/>
    </row>
    <row r="8" spans="1:20" x14ac:dyDescent="0.25">
      <c r="K8" s="2"/>
      <c r="L8" s="23" t="s">
        <v>72</v>
      </c>
      <c r="M8" s="4">
        <v>0</v>
      </c>
      <c r="N8" s="4">
        <v>0</v>
      </c>
      <c r="O8" s="4">
        <v>0.2</v>
      </c>
      <c r="P8" s="4">
        <v>0.2</v>
      </c>
      <c r="Q8" s="4">
        <v>0.6</v>
      </c>
      <c r="R8" s="24">
        <f>(0*1+0*2+1*3+1*4+3*5)/5</f>
        <v>4.4000000000000004</v>
      </c>
      <c r="S8" s="3"/>
      <c r="T8" s="2"/>
    </row>
    <row r="9" spans="1:20" x14ac:dyDescent="0.25">
      <c r="K9" s="2"/>
      <c r="L9" s="3" t="s">
        <v>0</v>
      </c>
      <c r="M9" s="4">
        <v>0</v>
      </c>
      <c r="N9" s="4">
        <v>0</v>
      </c>
      <c r="O9" s="4">
        <v>0.25</v>
      </c>
      <c r="P9" s="4">
        <v>0.25</v>
      </c>
      <c r="Q9" s="4">
        <v>0.5</v>
      </c>
      <c r="R9" s="24">
        <f>(0*1+0*2+1*3+1*4+2*5)/4</f>
        <v>4.25</v>
      </c>
      <c r="S9" s="3"/>
      <c r="T9" s="2"/>
    </row>
    <row r="10" spans="1:20" x14ac:dyDescent="0.25">
      <c r="K10" s="2"/>
      <c r="L10" s="3"/>
      <c r="M10" s="3"/>
      <c r="N10" s="3"/>
      <c r="O10" s="3"/>
      <c r="P10" s="3"/>
      <c r="Q10" s="3"/>
      <c r="R10" s="3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1:21" x14ac:dyDescent="0.25">
      <c r="O18" s="1"/>
    </row>
    <row r="25" spans="11:21" x14ac:dyDescent="0.25"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1:21" x14ac:dyDescent="0.25"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1:21" x14ac:dyDescent="0.25"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1:21" x14ac:dyDescent="0.25">
      <c r="K30" s="2"/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2"/>
      <c r="U30" s="2"/>
    </row>
    <row r="31" spans="11:21" x14ac:dyDescent="0.25">
      <c r="K31" s="2"/>
      <c r="L31" s="2"/>
      <c r="M31" s="23" t="s">
        <v>73</v>
      </c>
      <c r="N31" s="4">
        <v>0</v>
      </c>
      <c r="O31" s="4">
        <v>0</v>
      </c>
      <c r="P31" s="4">
        <v>0.5</v>
      </c>
      <c r="Q31" s="4">
        <v>0</v>
      </c>
      <c r="R31" s="4">
        <v>0.5</v>
      </c>
      <c r="S31" s="24">
        <f>(0*1+0*2+1*3+0*4+1*5)/2</f>
        <v>4</v>
      </c>
      <c r="T31" s="2"/>
      <c r="U31" s="2"/>
    </row>
    <row r="32" spans="11:21" x14ac:dyDescent="0.25">
      <c r="K32" s="2"/>
      <c r="L32" s="2"/>
      <c r="M32" s="3" t="s">
        <v>0</v>
      </c>
      <c r="N32" s="4">
        <v>0</v>
      </c>
      <c r="O32" s="4">
        <v>0</v>
      </c>
      <c r="P32" s="4">
        <v>0</v>
      </c>
      <c r="Q32" s="4">
        <v>1</v>
      </c>
      <c r="R32" s="4">
        <v>0</v>
      </c>
      <c r="S32" s="24">
        <f>(0*1+0*2+0*3+1*4+0*5)/1</f>
        <v>4</v>
      </c>
      <c r="T32" s="2"/>
      <c r="U32" s="2"/>
    </row>
    <row r="33" spans="11:21" x14ac:dyDescent="0.25">
      <c r="K33" s="2"/>
      <c r="L33" s="2"/>
      <c r="M33" s="3"/>
      <c r="N33" s="3"/>
      <c r="O33" s="3"/>
      <c r="P33" s="3"/>
      <c r="Q33" s="3"/>
      <c r="R33" s="3"/>
      <c r="S33" s="3"/>
      <c r="T33" s="2"/>
      <c r="U33" s="2"/>
    </row>
    <row r="34" spans="11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1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1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1:21" x14ac:dyDescent="0.25">
      <c r="M40" s="2"/>
      <c r="N40" s="2"/>
      <c r="O40" s="2"/>
      <c r="P40" s="2"/>
      <c r="Q40" s="2"/>
    </row>
    <row r="41" spans="11:21" x14ac:dyDescent="0.25">
      <c r="M41" s="2"/>
      <c r="N41" s="2"/>
      <c r="O41" s="2"/>
      <c r="P41" s="2"/>
      <c r="Q41" s="2"/>
    </row>
    <row r="42" spans="11:21" x14ac:dyDescent="0.25">
      <c r="M42" s="2"/>
      <c r="N42" s="2"/>
      <c r="O42" s="2"/>
      <c r="P42" s="2"/>
      <c r="Q42" s="2"/>
      <c r="R42" s="2"/>
      <c r="S42" s="2"/>
    </row>
    <row r="43" spans="11:21" x14ac:dyDescent="0.25">
      <c r="M43" s="3"/>
      <c r="N43" s="3"/>
      <c r="O43" s="3"/>
      <c r="P43" s="3"/>
      <c r="Q43" s="3"/>
      <c r="R43" s="3"/>
      <c r="S43" s="2"/>
    </row>
    <row r="44" spans="11:21" x14ac:dyDescent="0.25">
      <c r="M44" s="3"/>
      <c r="N44" s="2"/>
      <c r="O44" s="2"/>
      <c r="P44" s="2"/>
      <c r="Q44" s="2"/>
      <c r="R44" s="3"/>
      <c r="S44" s="2"/>
    </row>
    <row r="45" spans="11:21" x14ac:dyDescent="0.25">
      <c r="M45" s="3"/>
      <c r="N45" s="3"/>
      <c r="O45" s="3" t="s">
        <v>4</v>
      </c>
      <c r="P45" s="3" t="s">
        <v>5</v>
      </c>
      <c r="Q45" s="2"/>
      <c r="R45" s="3"/>
      <c r="S45" s="2"/>
    </row>
    <row r="46" spans="11:21" x14ac:dyDescent="0.25">
      <c r="M46" s="3"/>
      <c r="N46" s="3">
        <v>1</v>
      </c>
      <c r="O46" s="25">
        <v>0</v>
      </c>
      <c r="P46" s="25">
        <v>2</v>
      </c>
      <c r="Q46" s="2"/>
      <c r="R46" s="3"/>
      <c r="S46" s="2"/>
    </row>
    <row r="47" spans="11:21" x14ac:dyDescent="0.25">
      <c r="M47" s="3"/>
      <c r="N47" s="3">
        <v>2</v>
      </c>
      <c r="O47" s="25">
        <v>0</v>
      </c>
      <c r="P47" s="25">
        <v>3</v>
      </c>
      <c r="Q47" s="2"/>
      <c r="R47" s="3"/>
      <c r="S47" s="2"/>
    </row>
    <row r="48" spans="11:21" x14ac:dyDescent="0.25">
      <c r="M48" s="3"/>
      <c r="N48" s="3">
        <v>3</v>
      </c>
      <c r="O48" s="25">
        <v>2</v>
      </c>
      <c r="P48" s="25">
        <v>1</v>
      </c>
      <c r="Q48" s="2"/>
      <c r="R48" s="3"/>
      <c r="S48" s="2"/>
    </row>
    <row r="49" spans="13:19" x14ac:dyDescent="0.25">
      <c r="M49" s="3"/>
      <c r="N49" s="3">
        <v>4</v>
      </c>
      <c r="O49" s="25">
        <v>2</v>
      </c>
      <c r="P49" s="25">
        <v>1</v>
      </c>
      <c r="Q49" s="2"/>
      <c r="R49" s="3"/>
      <c r="S49" s="2"/>
    </row>
    <row r="50" spans="13:19" x14ac:dyDescent="0.25">
      <c r="M50" s="3"/>
      <c r="N50" s="3">
        <v>5</v>
      </c>
      <c r="O50" s="25">
        <v>1</v>
      </c>
      <c r="P50" s="25">
        <v>2</v>
      </c>
      <c r="Q50" s="2"/>
      <c r="R50" s="3"/>
      <c r="S50" s="2"/>
    </row>
    <row r="51" spans="13:19" x14ac:dyDescent="0.25">
      <c r="M51" s="3"/>
      <c r="N51" s="3">
        <v>6</v>
      </c>
      <c r="O51" s="25">
        <v>2</v>
      </c>
      <c r="P51" s="25">
        <v>1</v>
      </c>
      <c r="Q51" s="2"/>
      <c r="R51" s="3"/>
      <c r="S51" s="2"/>
    </row>
    <row r="52" spans="13:19" x14ac:dyDescent="0.25">
      <c r="M52" s="3"/>
      <c r="N52" s="3">
        <v>7</v>
      </c>
      <c r="O52" s="25">
        <v>3</v>
      </c>
      <c r="P52" s="25">
        <v>0</v>
      </c>
      <c r="Q52" s="2"/>
      <c r="R52" s="3"/>
      <c r="S52" s="2"/>
    </row>
    <row r="53" spans="13:19" x14ac:dyDescent="0.25">
      <c r="M53" s="3"/>
      <c r="N53" s="3">
        <v>8</v>
      </c>
      <c r="O53" s="25">
        <v>2</v>
      </c>
      <c r="P53" s="25">
        <v>1</v>
      </c>
      <c r="Q53" s="2"/>
      <c r="R53" s="3"/>
      <c r="S53" s="2"/>
    </row>
    <row r="54" spans="13:19" x14ac:dyDescent="0.25">
      <c r="M54" s="3"/>
      <c r="N54" s="3">
        <v>9</v>
      </c>
      <c r="O54" s="25">
        <v>0</v>
      </c>
      <c r="P54" s="25">
        <v>3</v>
      </c>
      <c r="Q54" s="2"/>
      <c r="R54" s="3"/>
      <c r="S54" s="2"/>
    </row>
    <row r="55" spans="13:19" x14ac:dyDescent="0.25">
      <c r="M55" s="2"/>
      <c r="N55" s="2"/>
      <c r="O55" s="2"/>
      <c r="P55" s="2"/>
      <c r="Q55" s="2"/>
      <c r="R55" s="2"/>
      <c r="S55" s="2"/>
    </row>
    <row r="56" spans="13:19" x14ac:dyDescent="0.25">
      <c r="M56" s="2"/>
      <c r="N56" s="3"/>
      <c r="O56" s="3"/>
      <c r="P56" s="3"/>
      <c r="Q56" s="3"/>
      <c r="R56" s="2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W62" sqref="W62"/>
    </sheetView>
  </sheetViews>
  <sheetFormatPr defaultRowHeight="15" x14ac:dyDescent="0.25"/>
  <sheetData>
    <row r="2" spans="1:23" ht="27.75" customHeight="1" x14ac:dyDescent="0.35">
      <c r="A2" s="35" t="s">
        <v>70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19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x14ac:dyDescent="0.25">
      <c r="M10" s="2"/>
      <c r="N10" s="2"/>
      <c r="O10" s="2"/>
      <c r="P10" s="2"/>
      <c r="Q10" s="2"/>
      <c r="R10" s="2"/>
      <c r="S10" s="2"/>
      <c r="T10" s="2"/>
      <c r="U10" s="2"/>
      <c r="V10" s="3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3"/>
      <c r="W11" s="2"/>
    </row>
    <row r="12" spans="1:23" x14ac:dyDescent="0.25">
      <c r="M12" s="2"/>
      <c r="N12" s="23">
        <v>1</v>
      </c>
      <c r="O12" s="4">
        <v>0</v>
      </c>
      <c r="P12" s="4">
        <v>0.16700000000000001</v>
      </c>
      <c r="Q12" s="4">
        <v>0</v>
      </c>
      <c r="R12" s="4">
        <v>0</v>
      </c>
      <c r="S12" s="4">
        <v>0.83299999999999996</v>
      </c>
      <c r="T12" s="24">
        <f>(0*1+1*2+0*3+0*4+5*5)/6</f>
        <v>4.5</v>
      </c>
      <c r="U12" s="2"/>
      <c r="V12" s="3"/>
      <c r="W12" s="2"/>
    </row>
    <row r="13" spans="1:23" x14ac:dyDescent="0.25">
      <c r="M13" s="2"/>
      <c r="N13" s="3">
        <v>2</v>
      </c>
      <c r="O13" s="4">
        <v>0</v>
      </c>
      <c r="P13" s="4">
        <v>0</v>
      </c>
      <c r="Q13" s="4">
        <v>0</v>
      </c>
      <c r="R13" s="4">
        <v>0.5</v>
      </c>
      <c r="S13" s="4">
        <v>0.5</v>
      </c>
      <c r="T13" s="24">
        <f>(0*1+0*2+0*3+3*4+3*5)/6</f>
        <v>4.5</v>
      </c>
      <c r="U13" s="2"/>
      <c r="V13" s="3"/>
      <c r="W13" s="2"/>
    </row>
    <row r="14" spans="1:23" x14ac:dyDescent="0.25">
      <c r="M14" s="2"/>
      <c r="N14" s="3">
        <v>3</v>
      </c>
      <c r="O14" s="4">
        <v>0.16700000000000001</v>
      </c>
      <c r="P14" s="4">
        <v>0</v>
      </c>
      <c r="Q14" s="4">
        <v>0</v>
      </c>
      <c r="R14" s="4">
        <v>0.16700000000000001</v>
      </c>
      <c r="S14" s="4">
        <v>0.66700000000000004</v>
      </c>
      <c r="T14" s="24">
        <f>(1*1+0*2+0*3+1*4+4*5)/6</f>
        <v>4.166666666666667</v>
      </c>
      <c r="U14" s="2"/>
      <c r="V14" s="3"/>
      <c r="W14" s="2"/>
    </row>
    <row r="15" spans="1:23" x14ac:dyDescent="0.25">
      <c r="M15" s="2"/>
      <c r="N15" s="3"/>
      <c r="O15" s="3"/>
      <c r="P15" s="3"/>
      <c r="Q15" s="3"/>
      <c r="R15" s="3"/>
      <c r="S15" s="3"/>
      <c r="T15" s="3"/>
      <c r="U15" s="2"/>
      <c r="V15" s="3"/>
      <c r="W15" s="2"/>
    </row>
    <row r="16" spans="1:23" x14ac:dyDescent="0.25">
      <c r="M16" s="2"/>
      <c r="N16" s="2"/>
      <c r="O16" s="2"/>
      <c r="P16" s="2"/>
      <c r="Q16" s="2"/>
      <c r="R16" s="2"/>
      <c r="S16" s="2"/>
      <c r="T16" s="2"/>
      <c r="U16" s="2"/>
      <c r="V16" s="3"/>
      <c r="W16" s="2"/>
    </row>
    <row r="17" spans="13:23" x14ac:dyDescent="0.25"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3:23" x14ac:dyDescent="0.25">
      <c r="M41" s="2"/>
      <c r="N41" s="2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2"/>
      <c r="W41" s="2"/>
    </row>
    <row r="42" spans="13:23" x14ac:dyDescent="0.25">
      <c r="M42" s="2"/>
      <c r="N42" s="2"/>
      <c r="O42" s="23">
        <v>1</v>
      </c>
      <c r="P42" s="4">
        <v>0</v>
      </c>
      <c r="Q42" s="4">
        <v>0.33300000000000002</v>
      </c>
      <c r="R42" s="4">
        <v>0</v>
      </c>
      <c r="S42" s="4">
        <v>0</v>
      </c>
      <c r="T42" s="4">
        <v>0.66700000000000004</v>
      </c>
      <c r="U42" s="24">
        <f>(0*1+1*2+0*3+0*4+2*5)/3</f>
        <v>4</v>
      </c>
      <c r="V42" s="2"/>
      <c r="W42" s="2"/>
    </row>
    <row r="43" spans="13:23" x14ac:dyDescent="0.25">
      <c r="M43" s="2"/>
      <c r="N43" s="2"/>
      <c r="O43" s="3">
        <v>2</v>
      </c>
      <c r="P43" s="4">
        <v>0</v>
      </c>
      <c r="Q43" s="4">
        <v>0</v>
      </c>
      <c r="R43" s="4">
        <v>0</v>
      </c>
      <c r="S43" s="4">
        <v>0.33300000000000002</v>
      </c>
      <c r="T43" s="4">
        <v>0.66700000000000004</v>
      </c>
      <c r="U43" s="24">
        <f>(0*1+0*2+0*3+1*4+2*5)/3</f>
        <v>4.666666666666667</v>
      </c>
      <c r="V43" s="2"/>
      <c r="W43" s="2"/>
    </row>
    <row r="44" spans="13:23" x14ac:dyDescent="0.25">
      <c r="M44" s="2"/>
      <c r="N44" s="2"/>
      <c r="O44" s="3">
        <v>3</v>
      </c>
      <c r="P44" s="4">
        <v>0.33300000000000002</v>
      </c>
      <c r="Q44" s="4">
        <v>0</v>
      </c>
      <c r="R44" s="4">
        <v>0</v>
      </c>
      <c r="S44" s="4">
        <v>0</v>
      </c>
      <c r="T44" s="4">
        <v>0.66700000000000004</v>
      </c>
      <c r="U44" s="24">
        <f>(1*1+0*2+0*3+0*4+2*5)/3</f>
        <v>3.6666666666666665</v>
      </c>
      <c r="V44" s="2"/>
      <c r="W44" s="2"/>
    </row>
    <row r="45" spans="13:23" x14ac:dyDescent="0.25"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Z116" sqref="Z116"/>
    </sheetView>
  </sheetViews>
  <sheetFormatPr defaultRowHeight="15" x14ac:dyDescent="0.25"/>
  <sheetData>
    <row r="2" spans="1:21" ht="31.5" customHeight="1" x14ac:dyDescent="0.35">
      <c r="A2" s="35" t="s">
        <v>71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21" x14ac:dyDescent="0.25">
      <c r="L3" s="2"/>
      <c r="M3" s="2"/>
      <c r="N3" s="2"/>
      <c r="O3" s="2"/>
      <c r="P3" s="2"/>
      <c r="Q3" s="2"/>
      <c r="R3" s="2"/>
      <c r="S3" s="2"/>
    </row>
    <row r="4" spans="1:21" x14ac:dyDescent="0.25">
      <c r="L4" s="2"/>
      <c r="M4" s="2"/>
      <c r="N4" s="2"/>
      <c r="O4" s="2"/>
      <c r="P4" s="2"/>
      <c r="Q4" s="2"/>
      <c r="R4" s="2"/>
      <c r="S4" s="2"/>
    </row>
    <row r="5" spans="1:21" x14ac:dyDescent="0.25">
      <c r="L5" s="2"/>
      <c r="M5" s="2"/>
      <c r="N5" s="2"/>
      <c r="O5" s="2"/>
      <c r="P5" s="2"/>
      <c r="Q5" s="2"/>
      <c r="R5" s="2"/>
      <c r="S5" s="2"/>
    </row>
    <row r="6" spans="1:21" x14ac:dyDescent="0.25">
      <c r="J6" s="2"/>
      <c r="K6" s="2"/>
      <c r="L6" s="3"/>
      <c r="M6" s="3"/>
      <c r="N6" s="3"/>
      <c r="O6" s="3"/>
      <c r="P6" s="3"/>
      <c r="Q6" s="3"/>
      <c r="R6" s="3"/>
      <c r="S6" s="3"/>
      <c r="T6" s="2"/>
    </row>
    <row r="7" spans="1:21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3"/>
      <c r="U7" s="3"/>
    </row>
    <row r="8" spans="1:21" x14ac:dyDescent="0.25"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x14ac:dyDescent="0.25"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x14ac:dyDescent="0.25">
      <c r="I10" s="3"/>
      <c r="J10" s="3"/>
      <c r="K10" s="3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3"/>
      <c r="U10" s="3"/>
    </row>
    <row r="11" spans="1:21" x14ac:dyDescent="0.25">
      <c r="I11" s="3"/>
      <c r="J11" s="3"/>
      <c r="K11" s="3"/>
      <c r="L11" s="3"/>
      <c r="M11" s="23">
        <v>1</v>
      </c>
      <c r="N11" s="4">
        <v>0</v>
      </c>
      <c r="O11" s="4">
        <v>0</v>
      </c>
      <c r="P11" s="4">
        <v>0</v>
      </c>
      <c r="Q11" s="4">
        <v>0.33300000000000002</v>
      </c>
      <c r="R11" s="4">
        <v>0.66700000000000004</v>
      </c>
      <c r="S11" s="24">
        <f>(0*1+0*2+0*3+2*4+4*5)/6</f>
        <v>4.666666666666667</v>
      </c>
      <c r="T11" s="3"/>
      <c r="U11" s="3"/>
    </row>
    <row r="12" spans="1:21" x14ac:dyDescent="0.25">
      <c r="I12" s="3"/>
      <c r="J12" s="3"/>
      <c r="K12" s="3"/>
      <c r="L12" s="3"/>
      <c r="M12" s="3">
        <v>2</v>
      </c>
      <c r="N12" s="4">
        <v>0</v>
      </c>
      <c r="O12" s="4">
        <v>0</v>
      </c>
      <c r="P12" s="4">
        <v>0.2</v>
      </c>
      <c r="Q12" s="4">
        <v>0</v>
      </c>
      <c r="R12" s="4">
        <v>0.8</v>
      </c>
      <c r="S12" s="24">
        <f>(0*1+0*2+1*3+0*4+4*5)/5</f>
        <v>4.5999999999999996</v>
      </c>
      <c r="T12" s="3"/>
      <c r="U12" s="3"/>
    </row>
    <row r="13" spans="1:21" x14ac:dyDescent="0.25">
      <c r="I13" s="3"/>
      <c r="J13" s="3"/>
      <c r="K13" s="3"/>
      <c r="L13" s="3"/>
      <c r="M13" s="3">
        <v>3</v>
      </c>
      <c r="N13" s="4">
        <v>0</v>
      </c>
      <c r="O13" s="4">
        <v>0</v>
      </c>
      <c r="P13" s="4">
        <v>0</v>
      </c>
      <c r="Q13" s="4">
        <v>0.4</v>
      </c>
      <c r="R13" s="4">
        <v>0.6</v>
      </c>
      <c r="S13" s="24">
        <f>(0*1+0*2+0*3+2*4+3*5)/5</f>
        <v>4.5999999999999996</v>
      </c>
      <c r="T13" s="3"/>
      <c r="U13" s="3"/>
    </row>
    <row r="14" spans="1:21" x14ac:dyDescent="0.25">
      <c r="I14" s="3"/>
      <c r="J14" s="3"/>
      <c r="K14" s="3"/>
      <c r="L14" s="3"/>
      <c r="M14" s="3">
        <v>4</v>
      </c>
      <c r="N14" s="4">
        <v>0</v>
      </c>
      <c r="O14" s="4">
        <v>0.16700000000000001</v>
      </c>
      <c r="P14" s="4">
        <v>0</v>
      </c>
      <c r="Q14" s="4">
        <v>0</v>
      </c>
      <c r="R14" s="4">
        <v>0.83299999999999996</v>
      </c>
      <c r="S14" s="24">
        <f>(0*1+1*2+0*3+0*4+5*5)/6</f>
        <v>4.5</v>
      </c>
      <c r="T14" s="3"/>
      <c r="U14" s="3"/>
    </row>
    <row r="15" spans="1:21" x14ac:dyDescent="0.25">
      <c r="I15" s="3"/>
      <c r="J15" s="3"/>
      <c r="K15" s="3"/>
      <c r="L15" s="3"/>
      <c r="M15" s="3">
        <v>5</v>
      </c>
      <c r="N15" s="4">
        <v>0</v>
      </c>
      <c r="O15" s="4">
        <v>0</v>
      </c>
      <c r="P15" s="4">
        <v>0</v>
      </c>
      <c r="Q15" s="4">
        <v>0</v>
      </c>
      <c r="R15" s="4">
        <v>1</v>
      </c>
      <c r="S15" s="24">
        <f>(0*1+0*2+0*3+0*4+6*5)/6</f>
        <v>5</v>
      </c>
      <c r="T15" s="3"/>
      <c r="U15" s="3"/>
    </row>
    <row r="16" spans="1:21" x14ac:dyDescent="0.25"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9:20" x14ac:dyDescent="0.25"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2"/>
    </row>
    <row r="18" spans="9:20" x14ac:dyDescent="0.25"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9:20" x14ac:dyDescent="0.25"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9:20" x14ac:dyDescent="0.25"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9:20" x14ac:dyDescent="0.25">
      <c r="J21" s="2"/>
      <c r="K21" s="2"/>
      <c r="L21" s="2"/>
      <c r="M21" s="2"/>
      <c r="N21" s="2"/>
      <c r="O21" s="2"/>
      <c r="P21" s="2"/>
      <c r="Q21" s="2"/>
      <c r="R21" s="2"/>
      <c r="S21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4:26" x14ac:dyDescent="0.25">
      <c r="N47" s="2"/>
      <c r="O47" s="2"/>
      <c r="P47" s="3"/>
      <c r="Q47" s="3"/>
      <c r="R47" s="3"/>
      <c r="S47" s="3"/>
      <c r="T47" s="3"/>
      <c r="U47" s="3"/>
      <c r="V47" s="3"/>
      <c r="W47" s="3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3"/>
      <c r="X48" s="2"/>
      <c r="Y48" s="2"/>
      <c r="Z48" s="3"/>
    </row>
    <row r="49" spans="14:26" x14ac:dyDescent="0.25">
      <c r="N49" s="2"/>
      <c r="O49" s="2"/>
      <c r="P49" s="23">
        <v>1</v>
      </c>
      <c r="Q49" s="4">
        <v>0</v>
      </c>
      <c r="R49" s="4">
        <v>0</v>
      </c>
      <c r="S49" s="4">
        <v>0</v>
      </c>
      <c r="T49" s="4">
        <v>0.33300000000000002</v>
      </c>
      <c r="U49" s="4">
        <v>0.66700000000000004</v>
      </c>
      <c r="V49" s="24">
        <f>(0*1+0*2+0*3+1*4+2*5)/3</f>
        <v>4.666666666666667</v>
      </c>
      <c r="W49" s="3"/>
      <c r="X49" s="2"/>
      <c r="Y49" s="2"/>
      <c r="Z49" s="3"/>
    </row>
    <row r="50" spans="14:26" x14ac:dyDescent="0.25">
      <c r="N50" s="2"/>
      <c r="O50" s="2"/>
      <c r="P50" s="3">
        <v>2</v>
      </c>
      <c r="Q50" s="4">
        <v>0</v>
      </c>
      <c r="R50" s="4">
        <v>0</v>
      </c>
      <c r="S50" s="4">
        <v>0</v>
      </c>
      <c r="T50" s="4">
        <v>0</v>
      </c>
      <c r="U50" s="4">
        <v>1</v>
      </c>
      <c r="V50" s="24">
        <f>(0*1+0*2+0*3+0*4+2*5)/2</f>
        <v>5</v>
      </c>
      <c r="W50" s="3"/>
      <c r="X50" s="2"/>
      <c r="Y50" s="2"/>
      <c r="Z50" s="3"/>
    </row>
    <row r="51" spans="14:26" x14ac:dyDescent="0.25">
      <c r="N51" s="2"/>
      <c r="O51" s="2"/>
      <c r="P51" s="3">
        <v>3</v>
      </c>
      <c r="Q51" s="4">
        <v>0</v>
      </c>
      <c r="R51" s="4">
        <v>0</v>
      </c>
      <c r="S51" s="4">
        <v>0</v>
      </c>
      <c r="T51" s="4">
        <v>0.5</v>
      </c>
      <c r="U51" s="4">
        <v>0.5</v>
      </c>
      <c r="V51" s="24">
        <f>(0*1+0*2+0*3+1*4+1*5)/2</f>
        <v>4.5</v>
      </c>
      <c r="W51" s="3"/>
      <c r="X51" s="2"/>
      <c r="Y51" s="2"/>
      <c r="Z51" s="3"/>
    </row>
    <row r="52" spans="14:26" x14ac:dyDescent="0.25">
      <c r="N52" s="2"/>
      <c r="O52" s="2"/>
      <c r="P52" s="3">
        <v>4</v>
      </c>
      <c r="Q52" s="4">
        <v>0</v>
      </c>
      <c r="R52" s="4">
        <v>0.33300000000000002</v>
      </c>
      <c r="S52" s="4">
        <v>0</v>
      </c>
      <c r="T52" s="4">
        <v>0</v>
      </c>
      <c r="U52" s="4">
        <v>0.66700000000000004</v>
      </c>
      <c r="V52" s="24">
        <f>(0*1+1*2+0*3+0*4+2*5)/3</f>
        <v>4</v>
      </c>
      <c r="W52" s="3"/>
      <c r="X52" s="2"/>
      <c r="Y52" s="2"/>
      <c r="Z52" s="3"/>
    </row>
    <row r="53" spans="14:26" x14ac:dyDescent="0.25">
      <c r="N53" s="2"/>
      <c r="O53" s="2"/>
      <c r="P53" s="3">
        <v>5</v>
      </c>
      <c r="Q53" s="4">
        <v>0</v>
      </c>
      <c r="R53" s="4">
        <v>0</v>
      </c>
      <c r="S53" s="4">
        <v>0</v>
      </c>
      <c r="T53" s="4">
        <v>0</v>
      </c>
      <c r="U53" s="4">
        <v>1</v>
      </c>
      <c r="V53" s="24">
        <f>(0*1+0*2+0*3+0*4+3*5)/3</f>
        <v>5</v>
      </c>
      <c r="W53" s="3"/>
      <c r="X53" s="2"/>
      <c r="Y53" s="2"/>
      <c r="Z53" s="3"/>
    </row>
    <row r="54" spans="14:26" x14ac:dyDescent="0.25">
      <c r="N54" s="2"/>
      <c r="O54" s="2"/>
      <c r="P54" s="3"/>
      <c r="Q54" s="3"/>
      <c r="R54" s="3"/>
      <c r="S54" s="3"/>
      <c r="T54" s="3"/>
      <c r="U54" s="3"/>
      <c r="V54" s="3"/>
      <c r="W54" s="3"/>
      <c r="X54" s="2"/>
      <c r="Y54" s="2"/>
      <c r="Z54" s="3"/>
    </row>
    <row r="55" spans="14:26" x14ac:dyDescent="0.25"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5:25" x14ac:dyDescent="0.25">
      <c r="O74" s="3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5:25" x14ac:dyDescent="0.25">
      <c r="O75" s="3"/>
      <c r="P75" s="3"/>
      <c r="Q75" s="3"/>
      <c r="R75" s="3"/>
      <c r="S75" s="3"/>
      <c r="T75" s="3"/>
      <c r="U75" s="3"/>
      <c r="V75" s="3"/>
      <c r="W75" s="2"/>
      <c r="X75" s="2"/>
      <c r="Y75" s="2"/>
    </row>
    <row r="76" spans="15:25" x14ac:dyDescent="0.25">
      <c r="O76" s="3"/>
      <c r="P76" s="3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2"/>
      <c r="X76" s="2"/>
      <c r="Y76" s="2"/>
    </row>
    <row r="77" spans="15:25" x14ac:dyDescent="0.25">
      <c r="O77" s="3"/>
      <c r="P77" s="3"/>
      <c r="Q77" s="3" t="s">
        <v>6</v>
      </c>
      <c r="R77" s="4">
        <f>3/R83</f>
        <v>0.6</v>
      </c>
      <c r="S77" s="4">
        <v>0.2</v>
      </c>
      <c r="T77" s="4">
        <v>0</v>
      </c>
      <c r="U77" s="4">
        <v>0.2</v>
      </c>
      <c r="V77" s="4">
        <v>0</v>
      </c>
      <c r="W77" s="2"/>
      <c r="X77" s="2"/>
      <c r="Y77" s="2"/>
    </row>
    <row r="78" spans="15:25" x14ac:dyDescent="0.25">
      <c r="O78" s="3"/>
      <c r="P78" s="3"/>
      <c r="Q78" s="3" t="s">
        <v>7</v>
      </c>
      <c r="R78" s="4">
        <f>2/R83</f>
        <v>0.4</v>
      </c>
      <c r="S78" s="4">
        <v>0.2</v>
      </c>
      <c r="T78" s="4">
        <v>0</v>
      </c>
      <c r="U78" s="4">
        <v>0.4</v>
      </c>
      <c r="V78" s="4">
        <v>0</v>
      </c>
      <c r="W78" s="2"/>
      <c r="X78" s="2"/>
      <c r="Y78" s="2"/>
    </row>
    <row r="79" spans="15:25" x14ac:dyDescent="0.25">
      <c r="O79" s="3"/>
      <c r="P79" s="3"/>
      <c r="Q79" s="3" t="s">
        <v>8</v>
      </c>
      <c r="R79" s="4">
        <f>0/R83</f>
        <v>0</v>
      </c>
      <c r="S79" s="4">
        <v>0.4</v>
      </c>
      <c r="T79" s="4">
        <v>0.2</v>
      </c>
      <c r="U79" s="4">
        <v>0.4</v>
      </c>
      <c r="V79" s="4">
        <v>0</v>
      </c>
      <c r="W79" s="2"/>
      <c r="X79" s="2"/>
      <c r="Y79" s="2"/>
    </row>
    <row r="80" spans="15:25" x14ac:dyDescent="0.25">
      <c r="O80" s="3"/>
      <c r="P80" s="3"/>
      <c r="Q80" s="3" t="s">
        <v>9</v>
      </c>
      <c r="R80" s="4">
        <f>0/R83</f>
        <v>0</v>
      </c>
      <c r="S80" s="4">
        <v>0.2</v>
      </c>
      <c r="T80" s="4">
        <v>0.8</v>
      </c>
      <c r="U80" s="4">
        <v>0</v>
      </c>
      <c r="V80" s="4">
        <v>0</v>
      </c>
      <c r="W80" s="2"/>
      <c r="X80" s="2"/>
      <c r="Y80" s="2"/>
    </row>
    <row r="81" spans="15:25" x14ac:dyDescent="0.25">
      <c r="O81" s="3"/>
      <c r="P81" s="3"/>
      <c r="Q81" s="3" t="s">
        <v>10</v>
      </c>
      <c r="R81" s="4">
        <f>0/R83</f>
        <v>0</v>
      </c>
      <c r="S81" s="4">
        <v>0</v>
      </c>
      <c r="T81" s="4">
        <v>0</v>
      </c>
      <c r="U81" s="4">
        <v>0</v>
      </c>
      <c r="V81" s="4">
        <v>1</v>
      </c>
      <c r="W81" s="2"/>
      <c r="X81" s="2"/>
      <c r="Y81" s="2"/>
    </row>
    <row r="82" spans="15:25" x14ac:dyDescent="0.25">
      <c r="O82" s="3"/>
      <c r="P82" s="3"/>
      <c r="Q82" s="3"/>
      <c r="R82" s="3"/>
      <c r="S82" s="3"/>
      <c r="T82" s="3"/>
      <c r="U82" s="3"/>
      <c r="V82" s="3"/>
      <c r="W82" s="2"/>
      <c r="X82" s="2"/>
      <c r="Y82" s="2"/>
    </row>
    <row r="83" spans="15:25" x14ac:dyDescent="0.25">
      <c r="O83" s="3"/>
      <c r="P83" s="3"/>
      <c r="Q83" s="3"/>
      <c r="R83" s="3">
        <v>5</v>
      </c>
      <c r="S83" s="3"/>
      <c r="T83" s="3"/>
      <c r="U83" s="3"/>
      <c r="V83" s="3"/>
      <c r="W83" s="2"/>
      <c r="X83" s="2"/>
      <c r="Y83" s="2"/>
    </row>
    <row r="84" spans="15:25" x14ac:dyDescent="0.25">
      <c r="O84" s="3"/>
      <c r="P84" s="3"/>
      <c r="Q84" s="3"/>
      <c r="R84" s="3"/>
      <c r="S84" s="3"/>
      <c r="T84" s="3"/>
      <c r="U84" s="3"/>
      <c r="V84" s="3"/>
      <c r="W84" s="2"/>
      <c r="X84" s="2"/>
      <c r="Y84" s="2"/>
    </row>
    <row r="85" spans="15:25" x14ac:dyDescent="0.25">
      <c r="O85" s="3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5:25" x14ac:dyDescent="0.25">
      <c r="O86" s="3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Z51"/>
  <sheetViews>
    <sheetView showGridLines="0" workbookViewId="0">
      <selection activeCell="Z85" sqref="Z85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3:25" x14ac:dyDescent="0.25"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3:25" x14ac:dyDescent="0.25">
      <c r="M7" s="2"/>
      <c r="N7" s="2"/>
      <c r="O7" s="2"/>
      <c r="P7" s="23">
        <v>1</v>
      </c>
      <c r="Q7" s="4">
        <v>0</v>
      </c>
      <c r="R7" s="4">
        <v>0</v>
      </c>
      <c r="S7" s="4">
        <v>0</v>
      </c>
      <c r="T7" s="4">
        <v>0.16700000000000001</v>
      </c>
      <c r="U7" s="4">
        <v>0.83299999999999996</v>
      </c>
      <c r="V7" s="24">
        <f>(0*1+0*2+0*3+1*4+5*5)/6</f>
        <v>4.833333333333333</v>
      </c>
      <c r="W7" s="2"/>
      <c r="X7" s="2"/>
      <c r="Y7" s="2"/>
    </row>
    <row r="8" spans="13:25" x14ac:dyDescent="0.25">
      <c r="M8" s="2"/>
      <c r="N8" s="2"/>
      <c r="O8" s="2"/>
      <c r="P8" s="3">
        <v>2</v>
      </c>
      <c r="Q8" s="4">
        <v>0</v>
      </c>
      <c r="R8" s="4">
        <v>0</v>
      </c>
      <c r="S8" s="4">
        <v>0</v>
      </c>
      <c r="T8" s="4">
        <v>0</v>
      </c>
      <c r="U8" s="4">
        <v>1</v>
      </c>
      <c r="V8" s="24">
        <f>(0*1+0*2+0*3+0*4+6*5)/6</f>
        <v>5</v>
      </c>
      <c r="W8" s="2"/>
      <c r="X8" s="2"/>
      <c r="Y8" s="2"/>
    </row>
    <row r="9" spans="13:25" x14ac:dyDescent="0.25">
      <c r="M9" s="2"/>
      <c r="N9" s="2"/>
      <c r="O9" s="2"/>
      <c r="P9" s="3">
        <v>3</v>
      </c>
      <c r="Q9" s="4">
        <v>0</v>
      </c>
      <c r="R9" s="4">
        <v>0</v>
      </c>
      <c r="S9" s="4">
        <v>0</v>
      </c>
      <c r="T9" s="4">
        <v>0</v>
      </c>
      <c r="U9" s="4">
        <v>1</v>
      </c>
      <c r="V9" s="24">
        <f>(0*1+0*2+0*3+0*4+6*5)/6</f>
        <v>5</v>
      </c>
      <c r="W9" s="2"/>
      <c r="X9" s="2"/>
      <c r="Y9" s="2"/>
    </row>
    <row r="10" spans="13:25" x14ac:dyDescent="0.25">
      <c r="M10" s="2"/>
      <c r="N10" s="2"/>
      <c r="O10" s="2"/>
      <c r="P10" s="3">
        <v>4</v>
      </c>
      <c r="Q10" s="4">
        <v>0</v>
      </c>
      <c r="R10" s="4">
        <v>0</v>
      </c>
      <c r="S10" s="4">
        <v>0.5</v>
      </c>
      <c r="T10" s="4">
        <v>0</v>
      </c>
      <c r="U10" s="4">
        <v>0.5</v>
      </c>
      <c r="V10" s="24">
        <f>(0*1+0*2+3*3+0*4+3*5)/6</f>
        <v>4</v>
      </c>
      <c r="W10" s="2"/>
      <c r="X10" s="2"/>
      <c r="Y10" s="2"/>
    </row>
    <row r="11" spans="13:25" x14ac:dyDescent="0.25">
      <c r="M11" s="2"/>
      <c r="N11" s="2"/>
      <c r="O11" s="2"/>
      <c r="P11" s="3"/>
      <c r="Q11" s="3"/>
      <c r="R11" s="3"/>
      <c r="S11" s="3"/>
      <c r="T11" s="3"/>
      <c r="U11" s="3"/>
      <c r="V11" s="3"/>
      <c r="W11" s="2"/>
      <c r="X11" s="2"/>
      <c r="Y11" s="2"/>
    </row>
    <row r="12" spans="13:25" x14ac:dyDescent="0.25"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6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6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6" x14ac:dyDescent="0.25">
      <c r="N40" s="2"/>
      <c r="O40" s="2"/>
      <c r="P40" s="2"/>
      <c r="Q40" s="3"/>
      <c r="R40" s="3"/>
      <c r="S40" s="3"/>
      <c r="T40" s="3"/>
      <c r="U40" s="3"/>
      <c r="V40" s="3"/>
      <c r="W40" s="3"/>
      <c r="X40" s="3"/>
      <c r="Y40" s="2"/>
    </row>
    <row r="41" spans="14:26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3"/>
      <c r="Z42" s="3"/>
    </row>
    <row r="43" spans="14:26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3"/>
      <c r="Y43" s="3"/>
      <c r="Z43" s="3"/>
    </row>
    <row r="44" spans="14:26" x14ac:dyDescent="0.25">
      <c r="N44" s="2"/>
      <c r="O44" s="2"/>
      <c r="P44" s="2"/>
      <c r="Q44" s="23">
        <v>1</v>
      </c>
      <c r="R44" s="4">
        <v>0</v>
      </c>
      <c r="S44" s="4">
        <v>0</v>
      </c>
      <c r="T44" s="4">
        <v>0</v>
      </c>
      <c r="U44" s="4">
        <v>0</v>
      </c>
      <c r="V44" s="4">
        <v>1</v>
      </c>
      <c r="W44" s="24">
        <f>(0*1+0*2+0*3+0*4+3*5)/3</f>
        <v>5</v>
      </c>
      <c r="X44" s="3"/>
      <c r="Y44" s="3"/>
      <c r="Z44" s="3"/>
    </row>
    <row r="45" spans="14:26" x14ac:dyDescent="0.25">
      <c r="N45" s="2"/>
      <c r="O45" s="2"/>
      <c r="P45" s="2"/>
      <c r="Q45" s="3">
        <v>2</v>
      </c>
      <c r="R45" s="4">
        <v>0</v>
      </c>
      <c r="S45" s="4">
        <v>0</v>
      </c>
      <c r="T45" s="4">
        <v>0</v>
      </c>
      <c r="U45" s="4">
        <v>0</v>
      </c>
      <c r="V45" s="4">
        <v>1</v>
      </c>
      <c r="W45" s="24">
        <f>(0*1+0*2+0*3+0*4+3*5)/3</f>
        <v>5</v>
      </c>
      <c r="X45" s="3"/>
      <c r="Y45" s="3"/>
      <c r="Z45" s="3"/>
    </row>
    <row r="46" spans="14:26" x14ac:dyDescent="0.25">
      <c r="N46" s="2"/>
      <c r="O46" s="2"/>
      <c r="P46" s="2"/>
      <c r="Q46" s="3">
        <v>3</v>
      </c>
      <c r="R46" s="4">
        <v>0</v>
      </c>
      <c r="S46" s="4">
        <v>0</v>
      </c>
      <c r="T46" s="4">
        <v>0</v>
      </c>
      <c r="U46" s="4">
        <v>0</v>
      </c>
      <c r="V46" s="4">
        <v>1</v>
      </c>
      <c r="W46" s="24">
        <f>(0*1+0*2+0*3+0*4+3*5)/3</f>
        <v>5</v>
      </c>
      <c r="X46" s="3"/>
      <c r="Y46" s="3"/>
      <c r="Z46" s="3"/>
    </row>
    <row r="47" spans="14:26" x14ac:dyDescent="0.25">
      <c r="N47" s="2"/>
      <c r="O47" s="2"/>
      <c r="P47" s="2"/>
      <c r="Q47" s="3">
        <v>4</v>
      </c>
      <c r="R47" s="4">
        <v>0</v>
      </c>
      <c r="S47" s="4">
        <v>0</v>
      </c>
      <c r="T47" s="4">
        <v>0.33300000000000002</v>
      </c>
      <c r="U47" s="4">
        <v>0</v>
      </c>
      <c r="V47" s="4">
        <v>0.66700000000000004</v>
      </c>
      <c r="W47" s="24">
        <f>(0*1+0*2+1*3+0*4+2*5)/3</f>
        <v>4.333333333333333</v>
      </c>
      <c r="X47" s="3"/>
      <c r="Y47" s="3"/>
      <c r="Z47" s="3"/>
    </row>
    <row r="48" spans="14:26" x14ac:dyDescent="0.25"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3"/>
      <c r="Z48" s="3"/>
    </row>
    <row r="49" spans="14:26" x14ac:dyDescent="0.25"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3"/>
      <c r="Z49" s="3"/>
    </row>
    <row r="50" spans="14:26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4:26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S102" sqref="S102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36" t="s">
        <v>19</v>
      </c>
      <c r="C4" s="37"/>
      <c r="D4" s="37"/>
      <c r="E4" s="37"/>
      <c r="F4" s="38"/>
    </row>
    <row r="5" spans="2:18" x14ac:dyDescent="0.25">
      <c r="B5" s="5"/>
      <c r="C5" s="6" t="s">
        <v>16</v>
      </c>
      <c r="D5" s="6" t="s">
        <v>17</v>
      </c>
      <c r="E5" s="6" t="s">
        <v>18</v>
      </c>
      <c r="F5" s="7" t="s">
        <v>17</v>
      </c>
    </row>
    <row r="6" spans="2:18" ht="24" x14ac:dyDescent="0.25">
      <c r="B6" s="8" t="s">
        <v>21</v>
      </c>
      <c r="C6" s="11">
        <v>3</v>
      </c>
      <c r="D6" s="12">
        <v>0.5</v>
      </c>
      <c r="E6" s="11">
        <v>3</v>
      </c>
      <c r="F6" s="13">
        <v>0.5</v>
      </c>
    </row>
    <row r="7" spans="2:18" ht="24" x14ac:dyDescent="0.25">
      <c r="B7" s="9" t="s">
        <v>22</v>
      </c>
      <c r="C7" s="14">
        <v>3</v>
      </c>
      <c r="D7" s="28">
        <v>0.5</v>
      </c>
      <c r="E7" s="14">
        <v>3</v>
      </c>
      <c r="F7" s="29">
        <v>0.5</v>
      </c>
    </row>
    <row r="8" spans="2:18" ht="24" x14ac:dyDescent="0.25">
      <c r="B8" s="8" t="s">
        <v>23</v>
      </c>
      <c r="C8" s="11">
        <v>5</v>
      </c>
      <c r="D8" s="26">
        <v>0.83299999999999996</v>
      </c>
      <c r="E8" s="11">
        <v>1</v>
      </c>
      <c r="F8" s="27">
        <v>0.16700000000000001</v>
      </c>
    </row>
    <row r="9" spans="2:18" ht="48" x14ac:dyDescent="0.25">
      <c r="B9" s="9" t="s">
        <v>24</v>
      </c>
      <c r="C9" s="14">
        <v>2</v>
      </c>
      <c r="D9" s="28">
        <v>0.33300000000000002</v>
      </c>
      <c r="E9" s="14">
        <v>4</v>
      </c>
      <c r="F9" s="29">
        <v>0.66700000000000004</v>
      </c>
    </row>
    <row r="10" spans="2:18" ht="24" x14ac:dyDescent="0.25">
      <c r="B10" s="10" t="s">
        <v>26</v>
      </c>
      <c r="C10" s="15">
        <v>5</v>
      </c>
      <c r="D10" s="16">
        <v>0.83299999999999996</v>
      </c>
      <c r="E10" s="15">
        <v>1</v>
      </c>
      <c r="F10" s="17">
        <v>0.16700000000000001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3"/>
      <c r="J15" s="3"/>
      <c r="K15" s="3"/>
      <c r="L15" s="3"/>
      <c r="M15" s="3"/>
      <c r="N15" s="3"/>
      <c r="O15" s="3"/>
      <c r="P15" s="2"/>
      <c r="Q15" s="2"/>
      <c r="R15" s="2"/>
    </row>
    <row r="16" spans="2:18" x14ac:dyDescent="0.25">
      <c r="F16" t="s">
        <v>20</v>
      </c>
      <c r="G16" s="2"/>
      <c r="H16" s="2"/>
      <c r="I16" s="3"/>
      <c r="J16" s="3"/>
      <c r="K16" s="3"/>
      <c r="L16" s="3"/>
      <c r="M16" s="3"/>
      <c r="N16" s="3"/>
      <c r="O16" s="3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2"/>
      <c r="Q17" s="2"/>
      <c r="R17" s="2"/>
    </row>
    <row r="18" spans="7:18" x14ac:dyDescent="0.25">
      <c r="G18" s="2"/>
      <c r="H18" s="2"/>
      <c r="I18" s="23">
        <v>1</v>
      </c>
      <c r="J18" s="4">
        <v>0</v>
      </c>
      <c r="K18" s="4">
        <v>0</v>
      </c>
      <c r="L18" s="4">
        <v>0.16700000000000001</v>
      </c>
      <c r="M18" s="4">
        <v>0.33300000000000002</v>
      </c>
      <c r="N18" s="4">
        <v>0.5</v>
      </c>
      <c r="O18" s="24">
        <f>(0*1+0*2+1*3+2*4+3*5)/6</f>
        <v>4.333333333333333</v>
      </c>
      <c r="P18" s="2"/>
      <c r="Q18" s="2"/>
      <c r="R18" s="2"/>
    </row>
    <row r="19" spans="7:18" x14ac:dyDescent="0.25">
      <c r="G19" s="2"/>
      <c r="H19" s="2"/>
      <c r="I19" s="3">
        <v>2</v>
      </c>
      <c r="J19" s="4">
        <v>0</v>
      </c>
      <c r="K19" s="4">
        <v>0</v>
      </c>
      <c r="L19" s="4">
        <v>0</v>
      </c>
      <c r="M19" s="4">
        <v>0.66700000000000004</v>
      </c>
      <c r="N19" s="4">
        <v>0.33300000000000002</v>
      </c>
      <c r="O19" s="24">
        <f>(0*1+0*2+0*3+4*4+2*5)/6</f>
        <v>4.333333333333333</v>
      </c>
      <c r="P19" s="2"/>
      <c r="Q19" s="2"/>
      <c r="R19" s="2"/>
    </row>
    <row r="20" spans="7:18" x14ac:dyDescent="0.25">
      <c r="G20" s="2"/>
      <c r="H20" s="2"/>
      <c r="I20" s="3">
        <v>3</v>
      </c>
      <c r="J20" s="4">
        <v>0</v>
      </c>
      <c r="K20" s="4">
        <v>0</v>
      </c>
      <c r="L20" s="4">
        <v>0</v>
      </c>
      <c r="M20" s="4">
        <v>0.16700000000000001</v>
      </c>
      <c r="N20" s="4">
        <v>0.83299999999999996</v>
      </c>
      <c r="O20" s="24">
        <f>(0*1+0*2+0*3+1*4+5*5)/6</f>
        <v>4.833333333333333</v>
      </c>
      <c r="P20" s="2"/>
      <c r="Q20" s="2"/>
      <c r="R20" s="2"/>
    </row>
    <row r="21" spans="7:18" x14ac:dyDescent="0.25">
      <c r="G21" s="2"/>
      <c r="H21" s="2"/>
      <c r="I21" s="3"/>
      <c r="J21" s="3"/>
      <c r="K21" s="3"/>
      <c r="L21" s="3"/>
      <c r="M21" s="3"/>
      <c r="N21" s="3"/>
      <c r="O21" s="3"/>
      <c r="P21" s="2"/>
      <c r="Q21" s="2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3"/>
      <c r="R44" s="2"/>
      <c r="S44" s="2"/>
      <c r="T44" s="2"/>
    </row>
    <row r="45" spans="6:20" x14ac:dyDescent="0.25">
      <c r="F45" s="2"/>
      <c r="G45" s="2"/>
      <c r="H45" s="2"/>
      <c r="I45" s="2"/>
      <c r="J45" s="23">
        <v>1</v>
      </c>
      <c r="K45" s="4">
        <v>0</v>
      </c>
      <c r="L45" s="4">
        <v>0</v>
      </c>
      <c r="M45" s="4">
        <v>0</v>
      </c>
      <c r="N45" s="4">
        <v>0.33300000000000002</v>
      </c>
      <c r="O45" s="4">
        <v>0.66700000000000004</v>
      </c>
      <c r="P45" s="24">
        <f>(0*1+0*2+0*3+1*4+2*5)/3</f>
        <v>4.666666666666667</v>
      </c>
      <c r="Q45" s="3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4">
        <v>0</v>
      </c>
      <c r="L46" s="4">
        <v>0</v>
      </c>
      <c r="M46" s="4">
        <v>0</v>
      </c>
      <c r="N46" s="4">
        <v>0.33300000000000002</v>
      </c>
      <c r="O46" s="4">
        <v>0.66700000000000004</v>
      </c>
      <c r="P46" s="24">
        <f>(0*1+0*2+0*3+1*4+2*5)/3</f>
        <v>4.666666666666667</v>
      </c>
      <c r="Q46" s="3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4">
        <v>0</v>
      </c>
      <c r="L47" s="4">
        <v>0</v>
      </c>
      <c r="M47" s="4">
        <v>0</v>
      </c>
      <c r="N47" s="4">
        <v>0</v>
      </c>
      <c r="O47" s="4">
        <v>1</v>
      </c>
      <c r="P47" s="24">
        <f>(0*1+0*2+0*3+0*4+3*5)/3</f>
        <v>5</v>
      </c>
      <c r="Q47" s="3"/>
      <c r="R47" s="2"/>
      <c r="S47" s="2"/>
      <c r="T47" s="2"/>
    </row>
    <row r="48" spans="6:20" x14ac:dyDescent="0.25"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39" t="s">
        <v>25</v>
      </c>
      <c r="C66" s="40"/>
      <c r="D66" s="40"/>
      <c r="E66" s="40"/>
      <c r="F66" s="41"/>
    </row>
    <row r="67" spans="2:6" x14ac:dyDescent="0.25">
      <c r="B67" s="5"/>
      <c r="C67" s="6" t="s">
        <v>16</v>
      </c>
      <c r="D67" s="6" t="s">
        <v>17</v>
      </c>
      <c r="E67" s="6" t="s">
        <v>18</v>
      </c>
      <c r="F67" s="7" t="s">
        <v>17</v>
      </c>
    </row>
    <row r="68" spans="2:6" ht="36" customHeight="1" x14ac:dyDescent="0.25">
      <c r="B68" s="8" t="s">
        <v>27</v>
      </c>
      <c r="C68" s="11">
        <v>3</v>
      </c>
      <c r="D68" s="12">
        <v>0.5</v>
      </c>
      <c r="E68" s="11">
        <v>3</v>
      </c>
      <c r="F68" s="13">
        <v>0.5</v>
      </c>
    </row>
    <row r="69" spans="2:6" ht="36" x14ac:dyDescent="0.25">
      <c r="B69" s="9" t="s">
        <v>28</v>
      </c>
      <c r="C69" s="14">
        <v>4</v>
      </c>
      <c r="D69" s="28">
        <v>0.66700000000000004</v>
      </c>
      <c r="E69" s="14">
        <v>2</v>
      </c>
      <c r="F69" s="29">
        <v>0.33300000000000002</v>
      </c>
    </row>
    <row r="70" spans="2:6" ht="48" x14ac:dyDescent="0.25">
      <c r="B70" s="8" t="s">
        <v>29</v>
      </c>
      <c r="C70" s="11">
        <v>4</v>
      </c>
      <c r="D70" s="26">
        <v>0.66700000000000004</v>
      </c>
      <c r="E70" s="11">
        <v>2</v>
      </c>
      <c r="F70" s="27">
        <v>0.33300000000000002</v>
      </c>
    </row>
    <row r="71" spans="2:6" ht="48" x14ac:dyDescent="0.25">
      <c r="B71" s="9" t="s">
        <v>30</v>
      </c>
      <c r="C71" s="14">
        <v>6</v>
      </c>
      <c r="D71" s="28">
        <v>1</v>
      </c>
      <c r="E71" s="14">
        <v>0</v>
      </c>
      <c r="F71" s="29">
        <v>0</v>
      </c>
    </row>
    <row r="72" spans="2:6" ht="24" x14ac:dyDescent="0.25">
      <c r="B72" s="10" t="s">
        <v>26</v>
      </c>
      <c r="C72" s="15">
        <v>6</v>
      </c>
      <c r="D72" s="16">
        <v>1</v>
      </c>
      <c r="E72" s="15">
        <v>0</v>
      </c>
      <c r="F72" s="17">
        <v>0</v>
      </c>
    </row>
    <row r="77" spans="2:6" ht="36" customHeight="1" x14ac:dyDescent="0.25">
      <c r="B77" s="36" t="s">
        <v>31</v>
      </c>
      <c r="C77" s="42"/>
      <c r="D77" s="42"/>
      <c r="E77" s="42"/>
      <c r="F77" s="43"/>
    </row>
    <row r="78" spans="2:6" x14ac:dyDescent="0.25">
      <c r="B78" s="5"/>
      <c r="C78" s="6" t="s">
        <v>16</v>
      </c>
      <c r="D78" s="6" t="s">
        <v>17</v>
      </c>
      <c r="E78" s="6" t="s">
        <v>18</v>
      </c>
      <c r="F78" s="7" t="s">
        <v>17</v>
      </c>
    </row>
    <row r="79" spans="2:6" ht="24" x14ac:dyDescent="0.25">
      <c r="B79" s="8" t="s">
        <v>32</v>
      </c>
      <c r="C79" s="30">
        <v>0</v>
      </c>
      <c r="D79" s="21">
        <v>0</v>
      </c>
      <c r="E79" s="30">
        <v>6</v>
      </c>
      <c r="F79" s="22">
        <v>1</v>
      </c>
    </row>
    <row r="80" spans="2:6" ht="24" x14ac:dyDescent="0.25">
      <c r="B80" s="9" t="s">
        <v>33</v>
      </c>
      <c r="C80" s="31">
        <v>6</v>
      </c>
      <c r="D80" s="28">
        <v>1</v>
      </c>
      <c r="E80" s="31">
        <v>0</v>
      </c>
      <c r="F80" s="29">
        <v>0</v>
      </c>
    </row>
    <row r="81" spans="2:6" ht="24" x14ac:dyDescent="0.25">
      <c r="B81" s="8" t="s">
        <v>34</v>
      </c>
      <c r="C81" s="30">
        <v>5</v>
      </c>
      <c r="D81" s="26">
        <v>0.83299999999999996</v>
      </c>
      <c r="E81" s="30">
        <v>1</v>
      </c>
      <c r="F81" s="27">
        <v>0.16700000000000001</v>
      </c>
    </row>
    <row r="82" spans="2:6" ht="24" x14ac:dyDescent="0.25">
      <c r="B82" s="9" t="s">
        <v>35</v>
      </c>
      <c r="C82" s="31">
        <v>0</v>
      </c>
      <c r="D82" s="28">
        <v>0</v>
      </c>
      <c r="E82" s="31">
        <v>6</v>
      </c>
      <c r="F82" s="29">
        <v>1</v>
      </c>
    </row>
    <row r="83" spans="2:6" ht="72" x14ac:dyDescent="0.25">
      <c r="B83" s="8" t="s">
        <v>36</v>
      </c>
      <c r="C83" s="30">
        <v>4</v>
      </c>
      <c r="D83" s="26">
        <v>0.66700000000000004</v>
      </c>
      <c r="E83" s="30">
        <v>2</v>
      </c>
      <c r="F83" s="27">
        <v>0.33300000000000002</v>
      </c>
    </row>
    <row r="84" spans="2:6" ht="24" x14ac:dyDescent="0.25">
      <c r="B84" s="9" t="s">
        <v>37</v>
      </c>
      <c r="C84" s="31">
        <v>1</v>
      </c>
      <c r="D84" s="28">
        <v>0.16700000000000001</v>
      </c>
      <c r="E84" s="31">
        <v>5</v>
      </c>
      <c r="F84" s="29">
        <v>0.83299999999999996</v>
      </c>
    </row>
    <row r="85" spans="2:6" ht="24" x14ac:dyDescent="0.25">
      <c r="B85" s="8" t="s">
        <v>38</v>
      </c>
      <c r="C85" s="30">
        <v>6</v>
      </c>
      <c r="D85" s="26">
        <v>1</v>
      </c>
      <c r="E85" s="30">
        <v>0</v>
      </c>
      <c r="F85" s="27">
        <v>0</v>
      </c>
    </row>
    <row r="86" spans="2:6" ht="72" x14ac:dyDescent="0.25">
      <c r="B86" s="9" t="s">
        <v>39</v>
      </c>
      <c r="C86" s="31">
        <v>2</v>
      </c>
      <c r="D86" s="28">
        <v>0.33300000000000002</v>
      </c>
      <c r="E86" s="31">
        <v>4</v>
      </c>
      <c r="F86" s="29">
        <v>0.66700000000000004</v>
      </c>
    </row>
    <row r="87" spans="2:6" ht="24" x14ac:dyDescent="0.25">
      <c r="B87" s="10" t="s">
        <v>40</v>
      </c>
      <c r="C87" s="32">
        <v>6</v>
      </c>
      <c r="D87" s="16">
        <v>1</v>
      </c>
      <c r="E87" s="32">
        <v>0</v>
      </c>
      <c r="F87" s="17">
        <v>0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W29"/>
  <sheetViews>
    <sheetView showGridLines="0" workbookViewId="0">
      <selection activeCell="W36" sqref="W36"/>
    </sheetView>
  </sheetViews>
  <sheetFormatPr defaultRowHeight="15" x14ac:dyDescent="0.25"/>
  <sheetData>
    <row r="3" spans="12:23" x14ac:dyDescent="0.25">
      <c r="M3" s="2"/>
      <c r="N3" s="2"/>
      <c r="O3" s="2"/>
      <c r="P3" s="2"/>
      <c r="Q3" s="2"/>
      <c r="R3" s="2"/>
      <c r="S3" s="2"/>
    </row>
    <row r="4" spans="12:23" x14ac:dyDescent="0.25">
      <c r="L4" s="2"/>
      <c r="M4" s="2"/>
      <c r="N4" s="2"/>
      <c r="O4" s="2"/>
      <c r="P4" s="2"/>
      <c r="Q4" s="2"/>
      <c r="R4" s="2"/>
      <c r="S4" s="2"/>
      <c r="T4" s="2"/>
    </row>
    <row r="5" spans="12:23" x14ac:dyDescent="0.25">
      <c r="L5" s="2"/>
      <c r="M5" s="2"/>
      <c r="N5" s="2"/>
      <c r="O5" s="2"/>
      <c r="P5" s="2"/>
      <c r="Q5" s="2"/>
      <c r="R5" s="2"/>
      <c r="S5" s="2"/>
      <c r="T5" s="3"/>
      <c r="U5" s="3"/>
      <c r="V5" s="3"/>
    </row>
    <row r="6" spans="12:23" x14ac:dyDescent="0.25">
      <c r="L6" s="2"/>
      <c r="M6" s="2"/>
      <c r="N6" s="2"/>
      <c r="O6" s="2"/>
      <c r="P6" s="2"/>
      <c r="Q6" s="2"/>
      <c r="R6" s="2"/>
      <c r="S6" s="2"/>
      <c r="T6" s="3"/>
      <c r="U6" s="2"/>
      <c r="V6" s="2"/>
      <c r="W6" s="2"/>
    </row>
    <row r="7" spans="12:23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2"/>
      <c r="V7" s="2"/>
      <c r="W7" s="2"/>
    </row>
    <row r="8" spans="12:23" x14ac:dyDescent="0.25">
      <c r="L8" s="2"/>
      <c r="M8" s="23">
        <v>1</v>
      </c>
      <c r="N8" s="4">
        <v>0</v>
      </c>
      <c r="O8" s="4">
        <v>0</v>
      </c>
      <c r="P8" s="4">
        <v>0</v>
      </c>
      <c r="Q8" s="4">
        <v>0.16700000000000001</v>
      </c>
      <c r="R8" s="4">
        <v>0.83299999999999996</v>
      </c>
      <c r="S8" s="24">
        <v>4.83</v>
      </c>
      <c r="T8" s="3"/>
      <c r="U8" s="2"/>
      <c r="V8" s="2"/>
      <c r="W8" s="2"/>
    </row>
    <row r="9" spans="12:23" x14ac:dyDescent="0.25">
      <c r="L9" s="2"/>
      <c r="M9" s="3"/>
      <c r="N9" s="3"/>
      <c r="O9" s="3"/>
      <c r="P9" s="3"/>
      <c r="Q9" s="3"/>
      <c r="R9" s="3"/>
      <c r="S9" s="3"/>
      <c r="T9" s="3"/>
      <c r="U9" s="2"/>
      <c r="V9" s="2"/>
      <c r="W9" s="2"/>
    </row>
    <row r="10" spans="12:23" x14ac:dyDescent="0.25">
      <c r="L10" s="2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2:23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3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3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3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3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3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2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2"/>
      <c r="N20" s="2"/>
      <c r="O20" s="2"/>
      <c r="P20" s="2"/>
      <c r="Q20" s="2"/>
      <c r="R20" s="2"/>
      <c r="S20" s="2"/>
      <c r="T20" s="2"/>
      <c r="U20" s="2"/>
      <c r="V20" s="3"/>
    </row>
    <row r="21" spans="13:22" x14ac:dyDescent="0.25">
      <c r="M21" s="2"/>
      <c r="N21" s="2"/>
      <c r="O21" s="2"/>
      <c r="P21" s="2"/>
      <c r="Q21" s="2"/>
      <c r="R21" s="2"/>
      <c r="S21" s="2"/>
      <c r="T21" s="2"/>
      <c r="U21" s="2"/>
      <c r="V21" s="3"/>
    </row>
    <row r="22" spans="13:22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2"/>
      <c r="V22" s="3"/>
    </row>
    <row r="23" spans="13:22" x14ac:dyDescent="0.25">
      <c r="M23" s="2"/>
      <c r="N23" s="23">
        <v>1</v>
      </c>
      <c r="O23" s="4">
        <v>0</v>
      </c>
      <c r="P23" s="4">
        <v>0</v>
      </c>
      <c r="Q23" s="4">
        <v>0</v>
      </c>
      <c r="R23" s="4">
        <v>0</v>
      </c>
      <c r="S23" s="4">
        <v>1</v>
      </c>
      <c r="T23" s="33">
        <v>5</v>
      </c>
      <c r="U23" s="2"/>
      <c r="V23" s="3"/>
    </row>
    <row r="24" spans="13:22" x14ac:dyDescent="0.25">
      <c r="M24" s="2"/>
      <c r="N24" s="2"/>
      <c r="O24" s="2"/>
      <c r="P24" s="2"/>
      <c r="Q24" s="2"/>
      <c r="R24" s="2"/>
      <c r="S24" s="2"/>
      <c r="T24" s="2"/>
      <c r="U24" s="2"/>
      <c r="V24" s="3"/>
    </row>
    <row r="25" spans="13:22" x14ac:dyDescent="0.25">
      <c r="M25" s="2"/>
      <c r="N25" s="3"/>
      <c r="O25" s="3"/>
      <c r="P25" s="3"/>
      <c r="Q25" s="3"/>
      <c r="R25" s="3"/>
      <c r="S25" s="3"/>
      <c r="T25" s="3"/>
      <c r="U25" s="3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X115" sqref="X115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2"/>
      <c r="N7" s="3"/>
      <c r="O7" s="3"/>
      <c r="P7" s="3"/>
      <c r="Q7" s="3"/>
      <c r="R7" s="3"/>
      <c r="S7" s="3"/>
      <c r="T7" s="3"/>
      <c r="U7" s="2"/>
      <c r="V7" s="2"/>
      <c r="W7" s="2"/>
      <c r="X7" s="2"/>
    </row>
    <row r="8" spans="10:24" x14ac:dyDescent="0.25">
      <c r="J8" s="2"/>
      <c r="K8" s="2"/>
      <c r="L8" s="2"/>
      <c r="M8" s="2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2"/>
      <c r="V8" s="2"/>
      <c r="W8" s="2"/>
      <c r="X8" s="2"/>
    </row>
    <row r="9" spans="10:24" x14ac:dyDescent="0.25">
      <c r="J9" s="2"/>
      <c r="K9" s="2"/>
      <c r="L9" s="2"/>
      <c r="M9" s="2"/>
      <c r="N9" s="3">
        <v>3</v>
      </c>
      <c r="O9" s="3">
        <v>2</v>
      </c>
      <c r="P9" s="3">
        <v>0</v>
      </c>
      <c r="Q9" s="3">
        <v>0</v>
      </c>
      <c r="R9" s="3">
        <v>1</v>
      </c>
      <c r="S9" s="3">
        <v>0</v>
      </c>
      <c r="T9" s="3">
        <v>0</v>
      </c>
      <c r="U9" s="2"/>
      <c r="V9" s="2"/>
      <c r="W9" s="2"/>
      <c r="X9" s="2"/>
    </row>
    <row r="10" spans="10:24" x14ac:dyDescent="0.25"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0:24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0:24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3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1:21" ht="16.5" customHeight="1" x14ac:dyDescent="0.25">
      <c r="K22" s="2"/>
      <c r="L22" s="2"/>
      <c r="M22" s="2"/>
      <c r="N22" s="3"/>
      <c r="O22" s="3"/>
      <c r="P22" s="3"/>
      <c r="Q22" s="3"/>
      <c r="R22" s="3"/>
      <c r="S22" s="2"/>
      <c r="T22" s="2"/>
      <c r="U22" s="2"/>
    </row>
    <row r="23" spans="11:21" ht="17.25" customHeight="1" x14ac:dyDescent="0.25">
      <c r="K23" s="2"/>
      <c r="L23" s="2"/>
      <c r="M23" s="2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2"/>
      <c r="T23" s="2"/>
      <c r="U23" s="2"/>
    </row>
    <row r="24" spans="11:21" ht="16.5" customHeight="1" x14ac:dyDescent="0.25">
      <c r="K24" s="2"/>
      <c r="L24" s="2"/>
      <c r="M24" s="2"/>
      <c r="N24" s="34">
        <v>0</v>
      </c>
      <c r="O24" s="34">
        <v>0</v>
      </c>
      <c r="P24" s="34">
        <v>2</v>
      </c>
      <c r="Q24" s="34">
        <v>0</v>
      </c>
      <c r="R24" s="34">
        <v>1</v>
      </c>
      <c r="S24" s="2"/>
      <c r="T24" s="2"/>
      <c r="U24" s="2"/>
    </row>
    <row r="25" spans="11:21" x14ac:dyDescent="0.25"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36" t="s">
        <v>52</v>
      </c>
      <c r="C42" s="37"/>
      <c r="D42" s="37"/>
      <c r="E42" s="37"/>
      <c r="F42" s="37"/>
      <c r="G42" s="37"/>
      <c r="H42" s="37"/>
      <c r="I42" s="37"/>
      <c r="J42" s="38"/>
    </row>
    <row r="43" spans="2:10" x14ac:dyDescent="0.25">
      <c r="B43" s="5"/>
      <c r="C43" s="44" t="s">
        <v>16</v>
      </c>
      <c r="D43" s="44"/>
      <c r="E43" s="44" t="s">
        <v>17</v>
      </c>
      <c r="F43" s="44"/>
      <c r="G43" s="45" t="s">
        <v>18</v>
      </c>
      <c r="H43" s="45"/>
      <c r="I43" s="44" t="s">
        <v>17</v>
      </c>
      <c r="J43" s="46"/>
    </row>
    <row r="44" spans="2:10" ht="120" x14ac:dyDescent="0.25">
      <c r="B44" s="8" t="s">
        <v>51</v>
      </c>
      <c r="C44" s="48">
        <v>5</v>
      </c>
      <c r="D44" s="48"/>
      <c r="E44" s="50">
        <v>0.83299999999999996</v>
      </c>
      <c r="F44" s="50"/>
      <c r="G44" s="54">
        <v>1</v>
      </c>
      <c r="H44" s="54"/>
      <c r="I44" s="50">
        <v>0.16700000000000001</v>
      </c>
      <c r="J44" s="56"/>
    </row>
    <row r="45" spans="2:10" ht="48" x14ac:dyDescent="0.25">
      <c r="B45" s="9" t="s">
        <v>53</v>
      </c>
      <c r="C45" s="47">
        <v>5</v>
      </c>
      <c r="D45" s="47"/>
      <c r="E45" s="51">
        <v>0.83299999999999996</v>
      </c>
      <c r="F45" s="51"/>
      <c r="G45" s="53">
        <v>1</v>
      </c>
      <c r="H45" s="53"/>
      <c r="I45" s="51">
        <v>0.16700000000000001</v>
      </c>
      <c r="J45" s="57"/>
    </row>
    <row r="46" spans="2:10" ht="24" x14ac:dyDescent="0.25">
      <c r="B46" s="8" t="s">
        <v>54</v>
      </c>
      <c r="C46" s="48">
        <v>3</v>
      </c>
      <c r="D46" s="48"/>
      <c r="E46" s="50">
        <v>0.5</v>
      </c>
      <c r="F46" s="50"/>
      <c r="G46" s="54">
        <v>3</v>
      </c>
      <c r="H46" s="54"/>
      <c r="I46" s="50">
        <v>0.5</v>
      </c>
      <c r="J46" s="56"/>
    </row>
    <row r="47" spans="2:10" ht="24" x14ac:dyDescent="0.25">
      <c r="B47" s="18" t="s">
        <v>55</v>
      </c>
      <c r="C47" s="49">
        <v>5</v>
      </c>
      <c r="D47" s="49"/>
      <c r="E47" s="52">
        <v>0.83299999999999996</v>
      </c>
      <c r="F47" s="52"/>
      <c r="G47" s="55">
        <v>1</v>
      </c>
      <c r="H47" s="55"/>
      <c r="I47" s="52">
        <v>0.16700000000000001</v>
      </c>
      <c r="J47" s="58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1:22" x14ac:dyDescent="0.25">
      <c r="K51" s="2"/>
      <c r="L51" s="2"/>
      <c r="M51" s="2"/>
      <c r="N51" s="3"/>
      <c r="O51" s="3"/>
      <c r="P51" s="3"/>
      <c r="Q51" s="3"/>
      <c r="R51" s="2"/>
      <c r="S51" s="2"/>
      <c r="T51" s="2"/>
      <c r="U51" s="2"/>
      <c r="V51" s="2"/>
    </row>
    <row r="52" spans="11:22" x14ac:dyDescent="0.25">
      <c r="K52" s="2"/>
      <c r="L52" s="2"/>
      <c r="M52" s="2"/>
      <c r="N52" s="3" t="s">
        <v>56</v>
      </c>
      <c r="O52" s="3" t="s">
        <v>57</v>
      </c>
      <c r="P52" s="3" t="s">
        <v>58</v>
      </c>
      <c r="Q52" s="3" t="s">
        <v>59</v>
      </c>
      <c r="R52" s="2"/>
      <c r="S52" s="2"/>
      <c r="T52" s="2"/>
      <c r="U52" s="2"/>
      <c r="V52" s="2"/>
    </row>
    <row r="53" spans="11:22" x14ac:dyDescent="0.25">
      <c r="K53" s="2"/>
      <c r="L53" s="2"/>
      <c r="M53" s="2"/>
      <c r="N53" s="34">
        <v>1</v>
      </c>
      <c r="O53" s="34">
        <v>0</v>
      </c>
      <c r="P53" s="34">
        <v>0</v>
      </c>
      <c r="Q53" s="34">
        <v>5</v>
      </c>
      <c r="R53" s="59"/>
      <c r="S53" s="2"/>
      <c r="T53" s="2"/>
      <c r="U53" s="2"/>
      <c r="V53" s="2"/>
    </row>
    <row r="54" spans="11:22" x14ac:dyDescent="0.25">
      <c r="K54" s="2"/>
      <c r="L54" s="2"/>
      <c r="M54" s="2"/>
      <c r="N54" s="3"/>
      <c r="O54" s="3"/>
      <c r="P54" s="3"/>
      <c r="Q54" s="3"/>
      <c r="R54" s="2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2"/>
      <c r="M71" s="2"/>
      <c r="N71" s="3"/>
      <c r="O71" s="3"/>
      <c r="P71" s="3"/>
      <c r="Q71" s="3"/>
      <c r="R71" s="3"/>
      <c r="S71" s="2"/>
      <c r="T71" s="2"/>
    </row>
    <row r="72" spans="12:20" x14ac:dyDescent="0.25">
      <c r="L72" s="2"/>
      <c r="M72" s="2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2"/>
      <c r="T72" s="2"/>
    </row>
    <row r="73" spans="12:20" x14ac:dyDescent="0.25">
      <c r="L73" s="2"/>
      <c r="M73" s="2"/>
      <c r="N73" s="3">
        <v>1</v>
      </c>
      <c r="O73" s="3">
        <v>1</v>
      </c>
      <c r="P73" s="3">
        <v>4</v>
      </c>
      <c r="Q73" s="3">
        <v>0</v>
      </c>
      <c r="R73" s="3">
        <v>0</v>
      </c>
      <c r="S73" s="2"/>
      <c r="T73" s="2"/>
    </row>
    <row r="74" spans="12:20" x14ac:dyDescent="0.25">
      <c r="L74" s="2"/>
      <c r="M74" s="2"/>
      <c r="N74" s="3"/>
      <c r="O74" s="3"/>
      <c r="P74" s="3"/>
      <c r="Q74" s="3"/>
      <c r="R74" s="3"/>
      <c r="S74" s="2"/>
      <c r="T74" s="2"/>
    </row>
    <row r="75" spans="12:20" x14ac:dyDescent="0.25">
      <c r="L75" s="2"/>
      <c r="M75" s="2"/>
      <c r="N75" s="2"/>
      <c r="O75" s="2"/>
      <c r="P75" s="2"/>
      <c r="Q75" s="2"/>
      <c r="R75" s="2"/>
      <c r="S75" s="2"/>
      <c r="T75" s="2"/>
    </row>
    <row r="76" spans="12:20" x14ac:dyDescent="0.25">
      <c r="L76" s="2"/>
      <c r="M76" s="2"/>
      <c r="N76" s="2"/>
      <c r="O76" s="2"/>
      <c r="P76" s="2"/>
      <c r="Q76" s="2"/>
      <c r="R76" s="2"/>
      <c r="S76" s="2"/>
      <c r="T76" s="2"/>
    </row>
    <row r="77" spans="12:20" x14ac:dyDescent="0.25">
      <c r="M77" s="2"/>
      <c r="N77" s="2"/>
      <c r="O77" s="2"/>
      <c r="P77" s="2"/>
      <c r="Q77" s="2"/>
      <c r="R77" s="2"/>
      <c r="S77" s="2"/>
    </row>
    <row r="91" spans="11:20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1:20" x14ac:dyDescent="0.25"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1:20" x14ac:dyDescent="0.25">
      <c r="K93" s="2"/>
      <c r="L93" s="2"/>
      <c r="M93" s="2"/>
      <c r="N93" s="3"/>
      <c r="O93" s="3"/>
      <c r="P93" s="3"/>
      <c r="Q93" s="3"/>
      <c r="R93" s="3"/>
      <c r="S93" s="2"/>
      <c r="T93" s="2"/>
    </row>
    <row r="94" spans="11:20" x14ac:dyDescent="0.25">
      <c r="K94" s="2"/>
      <c r="L94" s="2"/>
      <c r="M94" s="2"/>
      <c r="N94" s="3" t="s">
        <v>65</v>
      </c>
      <c r="O94" s="3" t="s">
        <v>66</v>
      </c>
      <c r="P94" s="3" t="s">
        <v>67</v>
      </c>
      <c r="Q94" s="3" t="s">
        <v>68</v>
      </c>
      <c r="R94" s="3"/>
      <c r="S94" s="2"/>
      <c r="T94" s="2"/>
    </row>
    <row r="95" spans="11:20" x14ac:dyDescent="0.25">
      <c r="K95" s="2"/>
      <c r="L95" s="2"/>
      <c r="M95" s="2"/>
      <c r="N95" s="3">
        <v>0</v>
      </c>
      <c r="O95" s="3">
        <v>1</v>
      </c>
      <c r="P95" s="3">
        <v>1</v>
      </c>
      <c r="Q95" s="3">
        <v>4</v>
      </c>
      <c r="R95" s="3"/>
      <c r="S95" s="2"/>
      <c r="T95" s="2"/>
    </row>
    <row r="96" spans="11:20" x14ac:dyDescent="0.25"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1:20" x14ac:dyDescent="0.25"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G45:H45"/>
    <mergeCell ref="G46:H46"/>
    <mergeCell ref="G47:H47"/>
    <mergeCell ref="I44:J44"/>
    <mergeCell ref="I45:J45"/>
    <mergeCell ref="I46:J46"/>
    <mergeCell ref="I47:J47"/>
    <mergeCell ref="G44:H44"/>
    <mergeCell ref="C45:D45"/>
    <mergeCell ref="C46:D46"/>
    <mergeCell ref="C47:D47"/>
    <mergeCell ref="E44:F44"/>
    <mergeCell ref="E45:F45"/>
    <mergeCell ref="E46:F46"/>
    <mergeCell ref="E47:F47"/>
    <mergeCell ref="C44:D44"/>
    <mergeCell ref="C43:D43"/>
    <mergeCell ref="E43:F43"/>
    <mergeCell ref="G43:H43"/>
    <mergeCell ref="I43:J43"/>
    <mergeCell ref="B42:J42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2012-12-10T09:44:34Z</dcterms:modified>
</cp:coreProperties>
</file>