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<sst xmlns="http://schemas.openxmlformats.org/spreadsheetml/2006/main" count="124" uniqueCount="74">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</sst>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306328598077107E-2"/>
                  <c:y val="-6.1788105755073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7227400065837554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0.25</c:v>
                </c:pt>
                <c:pt idx="1">
                  <c:v>0.45500000000000002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302015142637404E-3"/>
                  <c:y val="-6.19955188528263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66936432746E-2"/>
                  <c:y val="-6.503937007874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8.3000000000000004E-2</c:v>
                </c:pt>
                <c:pt idx="1">
                  <c:v>0.27300000000000002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383171456787524E-2"/>
                  <c:y val="-6.1788361820626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0.25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536857174208359E-2"/>
                  <c:y val="-6.1788361820626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0.25</c:v>
                </c:pt>
                <c:pt idx="1">
                  <c:v>0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188753127324695E-2"/>
                  <c:y val="-6.3371359067921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6857174208359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0.16700000000000001</c:v>
                </c:pt>
                <c:pt idx="1">
                  <c:v>0.27300000000000002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1463680"/>
        <c:axId val="31495296"/>
      </c:barChart>
      <c:catAx>
        <c:axId val="31463680"/>
        <c:scaling>
          <c:orientation val="maxMin"/>
        </c:scaling>
        <c:delete val="1"/>
        <c:axPos val="l"/>
        <c:majorTickMark val="out"/>
        <c:minorTickMark val="none"/>
        <c:tickLblPos val="none"/>
        <c:crossAx val="31495296"/>
        <c:crosses val="autoZero"/>
        <c:auto val="1"/>
        <c:lblAlgn val="ctr"/>
        <c:lblOffset val="100"/>
        <c:noMultiLvlLbl val="0"/>
      </c:catAx>
      <c:valAx>
        <c:axId val="3149529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463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3.3</c:v>
                </c:pt>
                <c:pt idx="1">
                  <c:v>4.0999999999999996</c:v>
                </c:pt>
                <c:pt idx="2">
                  <c:v>3.5555555555555554</c:v>
                </c:pt>
                <c:pt idx="3">
                  <c:v>3.3333333333333335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0430720"/>
        <c:axId val="30432256"/>
      </c:barChart>
      <c:catAx>
        <c:axId val="304307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432256"/>
        <c:crosses val="autoZero"/>
        <c:auto val="1"/>
        <c:lblAlgn val="ctr"/>
        <c:lblOffset val="100"/>
        <c:noMultiLvlLbl val="0"/>
      </c:catAx>
      <c:valAx>
        <c:axId val="30432256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0430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700831024930747E-2"/>
                  <c:y val="-4.4526512108064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927054478301015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0.2</c:v>
                </c:pt>
                <c:pt idx="1">
                  <c:v>0.13300000000000001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1.8467220683287165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</c:v>
                </c:pt>
                <c:pt idx="1">
                  <c:v>6.7000000000000004E-2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926909067114533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934441366574329E-3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9349793879643159E-3"/>
                  <c:y val="-4.699730715478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0.13300000000000001</c:v>
                </c:pt>
                <c:pt idx="1">
                  <c:v>6.7000000000000004E-2</c:v>
                </c:pt>
                <c:pt idx="2">
                  <c:v>7.0999999999999994E-2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3675849383093042E-3"/>
                  <c:y val="-4.699828105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6546847849005021E-2"/>
                  <c:y val="-4.699769671648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412873252339371E-2"/>
                  <c:y val="-4.699769671648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6.7000000000000004E-2</c:v>
                </c:pt>
                <c:pt idx="1">
                  <c:v>0.26700000000000002</c:v>
                </c:pt>
                <c:pt idx="2">
                  <c:v>0.28599999999999998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951272711409687"/>
                  <c:y val="-4.699769671648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315149664463687"/>
                  <c:y val="-4.9471023914218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416246791865698"/>
                  <c:y val="-4.69975019356347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0.6</c:v>
                </c:pt>
                <c:pt idx="1">
                  <c:v>0.46700000000000003</c:v>
                </c:pt>
                <c:pt idx="2">
                  <c:v>0.64300000000000002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3128448"/>
        <c:axId val="33129984"/>
      </c:barChart>
      <c:catAx>
        <c:axId val="331284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129984"/>
        <c:crosses val="autoZero"/>
        <c:auto val="1"/>
        <c:lblAlgn val="ctr"/>
        <c:lblOffset val="100"/>
        <c:noMultiLvlLbl val="0"/>
      </c:catAx>
      <c:valAx>
        <c:axId val="331299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1284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4.2222222222222223</c:v>
                </c:pt>
                <c:pt idx="1">
                  <c:v>4.3</c:v>
                </c:pt>
                <c:pt idx="2">
                  <c:v>4.7777777777777777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2639616"/>
        <c:axId val="32661888"/>
      </c:barChart>
      <c:catAx>
        <c:axId val="326396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661888"/>
        <c:crosses val="autoZero"/>
        <c:auto val="1"/>
        <c:lblAlgn val="ctr"/>
        <c:lblOffset val="100"/>
        <c:noMultiLvlLbl val="0"/>
      </c:catAx>
      <c:valAx>
        <c:axId val="32661888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2639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80397680872405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5.8999999999999997E-2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855149130327151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0.17599999999999999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998923372897393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0.11799999999999999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05333259442859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0.47099999999999997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99813918830534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0.17599999999999999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2784384"/>
        <c:axId val="32785920"/>
      </c:barChart>
      <c:catAx>
        <c:axId val="32784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2785920"/>
        <c:crosses val="autoZero"/>
        <c:auto val="1"/>
        <c:lblAlgn val="ctr"/>
        <c:lblOffset val="100"/>
        <c:noMultiLvlLbl val="0"/>
      </c:catAx>
      <c:valAx>
        <c:axId val="3278592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27843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2918144"/>
        <c:axId val="32919936"/>
      </c:barChart>
      <c:catAx>
        <c:axId val="32918144"/>
        <c:scaling>
          <c:orientation val="minMax"/>
        </c:scaling>
        <c:delete val="1"/>
        <c:axPos val="l"/>
        <c:majorTickMark val="out"/>
        <c:minorTickMark val="none"/>
        <c:tickLblPos val="none"/>
        <c:crossAx val="32919936"/>
        <c:crosses val="autoZero"/>
        <c:auto val="1"/>
        <c:lblAlgn val="ctr"/>
        <c:lblOffset val="100"/>
        <c:noMultiLvlLbl val="0"/>
      </c:catAx>
      <c:valAx>
        <c:axId val="32919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2918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10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3038720"/>
        <c:axId val="33040256"/>
      </c:barChart>
      <c:catAx>
        <c:axId val="33038720"/>
        <c:scaling>
          <c:orientation val="maxMin"/>
        </c:scaling>
        <c:delete val="1"/>
        <c:axPos val="l"/>
        <c:majorTickMark val="out"/>
        <c:minorTickMark val="none"/>
        <c:tickLblPos val="none"/>
        <c:crossAx val="33040256"/>
        <c:crosses val="autoZero"/>
        <c:auto val="1"/>
        <c:lblAlgn val="ctr"/>
        <c:lblOffset val="100"/>
        <c:noMultiLvlLbl val="0"/>
      </c:catAx>
      <c:valAx>
        <c:axId val="3304025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038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87872"/>
        <c:axId val="33089408"/>
      </c:barChart>
      <c:catAx>
        <c:axId val="33087872"/>
        <c:scaling>
          <c:orientation val="maxMin"/>
        </c:scaling>
        <c:delete val="1"/>
        <c:axPos val="l"/>
        <c:majorTickMark val="out"/>
        <c:minorTickMark val="none"/>
        <c:tickLblPos val="none"/>
        <c:crossAx val="33089408"/>
        <c:crosses val="autoZero"/>
        <c:auto val="1"/>
        <c:lblAlgn val="ctr"/>
        <c:lblOffset val="100"/>
        <c:noMultiLvlLbl val="0"/>
      </c:catAx>
      <c:valAx>
        <c:axId val="3308940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087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487488"/>
        <c:axId val="77489280"/>
      </c:barChart>
      <c:catAx>
        <c:axId val="77487488"/>
        <c:scaling>
          <c:orientation val="maxMin"/>
        </c:scaling>
        <c:delete val="1"/>
        <c:axPos val="l"/>
        <c:majorTickMark val="out"/>
        <c:minorTickMark val="none"/>
        <c:tickLblPos val="none"/>
        <c:crossAx val="77489280"/>
        <c:crosses val="autoZero"/>
        <c:auto val="1"/>
        <c:lblAlgn val="ctr"/>
        <c:lblOffset val="100"/>
        <c:noMultiLvlLbl val="0"/>
      </c:catAx>
      <c:valAx>
        <c:axId val="7748928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7487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075584"/>
        <c:axId val="81077376"/>
      </c:barChart>
      <c:catAx>
        <c:axId val="81075584"/>
        <c:scaling>
          <c:orientation val="maxMin"/>
        </c:scaling>
        <c:delete val="1"/>
        <c:axPos val="l"/>
        <c:majorTickMark val="out"/>
        <c:minorTickMark val="none"/>
        <c:tickLblPos val="none"/>
        <c:crossAx val="81077376"/>
        <c:crosses val="autoZero"/>
        <c:auto val="1"/>
        <c:lblAlgn val="ctr"/>
        <c:lblOffset val="100"/>
        <c:noMultiLvlLbl val="0"/>
      </c:catAx>
      <c:valAx>
        <c:axId val="810773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10755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4</c:v>
                </c:pt>
                <c:pt idx="1">
                  <c:v>1</c:v>
                </c:pt>
                <c:pt idx="2">
                  <c:v>1</c:v>
                </c:pt>
                <c:pt idx="3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279232"/>
        <c:axId val="81285120"/>
      </c:barChart>
      <c:catAx>
        <c:axId val="81279232"/>
        <c:scaling>
          <c:orientation val="maxMin"/>
        </c:scaling>
        <c:delete val="1"/>
        <c:axPos val="l"/>
        <c:majorTickMark val="out"/>
        <c:minorTickMark val="none"/>
        <c:tickLblPos val="none"/>
        <c:crossAx val="81285120"/>
        <c:crosses val="autoZero"/>
        <c:auto val="1"/>
        <c:lblAlgn val="ctr"/>
        <c:lblOffset val="100"/>
        <c:noMultiLvlLbl val="0"/>
      </c:catAx>
      <c:valAx>
        <c:axId val="8128512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1279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3.4285714285714284</c:v>
                </c:pt>
                <c:pt idx="1">
                  <c:v>2.5714285714285716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2066944"/>
        <c:axId val="32081024"/>
      </c:barChart>
      <c:catAx>
        <c:axId val="32066944"/>
        <c:scaling>
          <c:orientation val="maxMin"/>
        </c:scaling>
        <c:delete val="1"/>
        <c:axPos val="l"/>
        <c:majorTickMark val="out"/>
        <c:minorTickMark val="none"/>
        <c:tickLblPos val="none"/>
        <c:crossAx val="32081024"/>
        <c:crosses val="autoZero"/>
        <c:auto val="1"/>
        <c:lblAlgn val="ctr"/>
        <c:lblOffset val="100"/>
        <c:noMultiLvlLbl val="0"/>
      </c:catAx>
      <c:valAx>
        <c:axId val="32081024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2066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4</c:v>
                </c:pt>
                <c:pt idx="1">
                  <c:v>0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2</c:v>
                </c:pt>
                <c:pt idx="6">
                  <c:v>4</c:v>
                </c:pt>
                <c:pt idx="7">
                  <c:v>10</c:v>
                </c:pt>
                <c:pt idx="8">
                  <c:v>4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5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1857664"/>
        <c:axId val="31871744"/>
      </c:barChart>
      <c:catAx>
        <c:axId val="318576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871744"/>
        <c:crosses val="autoZero"/>
        <c:auto val="1"/>
        <c:lblAlgn val="ctr"/>
        <c:lblOffset val="100"/>
        <c:noMultiLvlLbl val="0"/>
      </c:catAx>
      <c:valAx>
        <c:axId val="31871744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857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29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142857142857144E-2"/>
                  <c:y val="-4.633162219656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0.125</c:v>
                </c:pt>
                <c:pt idx="1">
                  <c:v>0.125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9.5235095613048371E-3"/>
                  <c:y val="-4.82600965716731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6.2E-2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1357330333705E-3"/>
                  <c:y val="-4.8905218372614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761754780652418E-2"/>
                  <c:y val="-4.8146394614297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142857142857143E-3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6.2E-2</c:v>
                </c:pt>
                <c:pt idx="1">
                  <c:v>0.188</c:v>
                </c:pt>
                <c:pt idx="2">
                  <c:v>6.2E-2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619047619047616E-2"/>
                  <c:y val="-4.890501569532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5714285714285714E-2"/>
                  <c:y val="-4.7610313193156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9523659542557177E-2"/>
                  <c:y val="-5.0834503456863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210393700787401"/>
                  <c:y val="-4.891089333661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0675365579302591E-2"/>
                  <c:y val="-4.8260704603530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6816917885264343"/>
                  <c:y val="-5.12566802433424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0.56200000000000006</c:v>
                </c:pt>
                <c:pt idx="1">
                  <c:v>0.375</c:v>
                </c:pt>
                <c:pt idx="2">
                  <c:v>0.68799999999999994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1993216"/>
        <c:axId val="32015488"/>
      </c:barChart>
      <c:catAx>
        <c:axId val="319932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015488"/>
        <c:crosses val="autoZero"/>
        <c:auto val="1"/>
        <c:lblAlgn val="ctr"/>
        <c:lblOffset val="100"/>
        <c:noMultiLvlLbl val="0"/>
      </c:catAx>
      <c:valAx>
        <c:axId val="320154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993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2388224"/>
        <c:axId val="32389760"/>
      </c:barChart>
      <c:catAx>
        <c:axId val="323882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389760"/>
        <c:crosses val="autoZero"/>
        <c:auto val="1"/>
        <c:lblAlgn val="ctr"/>
        <c:lblOffset val="100"/>
        <c:noMultiLvlLbl val="0"/>
      </c:catAx>
      <c:valAx>
        <c:axId val="32389760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2388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5.7787617171154576E-17"/>
                  <c:y val="-4.2328035274251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096802615985056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912529550827364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4184397163120567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6.7000000000000004E-2</c:v>
                </c:pt>
                <c:pt idx="1">
                  <c:v>0.2</c:v>
                </c:pt>
                <c:pt idx="2">
                  <c:v>0.154</c:v>
                </c:pt>
                <c:pt idx="3">
                  <c:v>6.7000000000000004E-2</c:v>
                </c:pt>
                <c:pt idx="4">
                  <c:v>0.13300000000000001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28008289743982E-3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988967691095351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4"/>
              <c:layout>
                <c:manualLayout>
                  <c:x val="1.5760441292355608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6.7000000000000004E-2</c:v>
                </c:pt>
                <c:pt idx="1">
                  <c:v>0.3</c:v>
                </c:pt>
                <c:pt idx="2">
                  <c:v>0</c:v>
                </c:pt>
                <c:pt idx="3">
                  <c:v>0</c:v>
                </c:pt>
                <c:pt idx="4">
                  <c:v>6.7000000000000004E-2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6.9190819232702299E-3"/>
                  <c:y val="-4.5622956193316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193487338905912E-3"/>
                  <c:y val="-4.5622789547508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</c:v>
                </c:pt>
                <c:pt idx="1">
                  <c:v>0.1</c:v>
                </c:pt>
                <c:pt idx="2">
                  <c:v>7.6999999999999999E-2</c:v>
                </c:pt>
                <c:pt idx="3">
                  <c:v>6.7000000000000004E-2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106426413010431E-2"/>
                  <c:y val="-4.350638778379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3791999404329775E-3"/>
                  <c:y val="-4.38200151947648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734784038520007E-3"/>
                  <c:y val="-4.350705436702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0982669719476556E-2"/>
                  <c:y val="-4.562328948493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7221198414028034E-2"/>
                  <c:y val="-4.4579086850962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0.13300000000000001</c:v>
                </c:pt>
                <c:pt idx="1">
                  <c:v>0.1</c:v>
                </c:pt>
                <c:pt idx="2">
                  <c:v>7.6999999999999999E-2</c:v>
                </c:pt>
                <c:pt idx="3">
                  <c:v>0.2</c:v>
                </c:pt>
                <c:pt idx="4">
                  <c:v>0.13300000000000001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7544386738891682"/>
                  <c:y val="-4.56234561307409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681707339774021E-2"/>
                  <c:y val="-4.562328948493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6610425469865911"/>
                  <c:y val="-4.5623122839124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5453447751655169"/>
                  <c:y val="-4.5622956193316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6125959432375916"/>
                  <c:y val="-4.457892020515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0.73299999999999998</c:v>
                </c:pt>
                <c:pt idx="1">
                  <c:v>0.3</c:v>
                </c:pt>
                <c:pt idx="2">
                  <c:v>0.69199999999999995</c:v>
                </c:pt>
                <c:pt idx="3">
                  <c:v>0.66700000000000004</c:v>
                </c:pt>
                <c:pt idx="4">
                  <c:v>0.66700000000000004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504832"/>
        <c:axId val="32129792"/>
      </c:barChart>
      <c:catAx>
        <c:axId val="325048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129792"/>
        <c:crosses val="autoZero"/>
        <c:auto val="1"/>
        <c:lblAlgn val="ctr"/>
        <c:lblOffset val="100"/>
        <c:noMultiLvlLbl val="0"/>
      </c:catAx>
      <c:valAx>
        <c:axId val="321297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504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4.75</c:v>
                </c:pt>
                <c:pt idx="1">
                  <c:v>3.6666666666666665</c:v>
                </c:pt>
                <c:pt idx="2">
                  <c:v>4.125</c:v>
                </c:pt>
                <c:pt idx="3">
                  <c:v>4.75</c:v>
                </c:pt>
                <c:pt idx="4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89440"/>
        <c:axId val="32191232"/>
      </c:barChart>
      <c:catAx>
        <c:axId val="321894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191232"/>
        <c:crosses val="autoZero"/>
        <c:auto val="1"/>
        <c:lblAlgn val="ctr"/>
        <c:lblOffset val="100"/>
        <c:noMultiLvlLbl val="0"/>
      </c:catAx>
      <c:valAx>
        <c:axId val="3219123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2189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0.35714285714285715</c:v>
                </c:pt>
                <c:pt idx="1">
                  <c:v>0</c:v>
                </c:pt>
                <c:pt idx="2">
                  <c:v>0.14299999999999999</c:v>
                </c:pt>
                <c:pt idx="3">
                  <c:v>0.5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0.14285714285714285</c:v>
                </c:pt>
                <c:pt idx="1">
                  <c:v>0.35699999999999998</c:v>
                </c:pt>
                <c:pt idx="2">
                  <c:v>0.35699999999999998</c:v>
                </c:pt>
                <c:pt idx="3">
                  <c:v>0</c:v>
                </c:pt>
                <c:pt idx="4">
                  <c:v>8.3000000000000004E-2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0.35714285714285715</c:v>
                </c:pt>
                <c:pt idx="1">
                  <c:v>7.0999999999999994E-2</c:v>
                </c:pt>
                <c:pt idx="2">
                  <c:v>0.35699999999999998</c:v>
                </c:pt>
                <c:pt idx="3">
                  <c:v>0.25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0.14285714285714285</c:v>
                </c:pt>
                <c:pt idx="1">
                  <c:v>0.57099999999999995</c:v>
                </c:pt>
                <c:pt idx="2">
                  <c:v>7.0999999999999994E-2</c:v>
                </c:pt>
                <c:pt idx="3">
                  <c:v>0.16700000000000001</c:v>
                </c:pt>
                <c:pt idx="4">
                  <c:v>8.3000000000000004E-2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7.0999999999999994E-2</c:v>
                </c:pt>
                <c:pt idx="3">
                  <c:v>8.3000000000000004E-2</c:v>
                </c:pt>
                <c:pt idx="4">
                  <c:v>0.83299999999999996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77248"/>
        <c:axId val="32278784"/>
      </c:barChart>
      <c:catAx>
        <c:axId val="322772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2278784"/>
        <c:crosses val="autoZero"/>
        <c:auto val="1"/>
        <c:lblAlgn val="ctr"/>
        <c:lblOffset val="100"/>
        <c:noMultiLvlLbl val="0"/>
      </c:catAx>
      <c:valAx>
        <c:axId val="322787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2772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543857225603369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333328728646396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841962033158995E-2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076459445163773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0.125</c:v>
                </c:pt>
                <c:pt idx="1">
                  <c:v>0.17599999999999999</c:v>
                </c:pt>
                <c:pt idx="2">
                  <c:v>0.188</c:v>
                </c:pt>
                <c:pt idx="3">
                  <c:v>0.4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631571676810165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3.157894300608606E-2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0.25</c:v>
                </c:pt>
                <c:pt idx="1">
                  <c:v>0</c:v>
                </c:pt>
                <c:pt idx="2">
                  <c:v>0.188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870416373751022E-2"/>
                  <c:y val="-4.10532554398442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789333362434956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308739976690154E-2"/>
                  <c:y val="-4.30081357132411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5470357028545798E-3"/>
                  <c:y val="-4.3008597532346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0.25</c:v>
                </c:pt>
                <c:pt idx="1">
                  <c:v>0.11799999999999999</c:v>
                </c:pt>
                <c:pt idx="2">
                  <c:v>0.188</c:v>
                </c:pt>
                <c:pt idx="3">
                  <c:v>0.1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298242948163704E-2"/>
                  <c:y val="-4.1054948776564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077766393456776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271167803402709E-2"/>
                  <c:y val="-4.1053409379546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8596485896327408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0.125</c:v>
                </c:pt>
                <c:pt idx="1">
                  <c:v>0.23499999999999999</c:v>
                </c:pt>
                <c:pt idx="2">
                  <c:v>0.125</c:v>
                </c:pt>
                <c:pt idx="3">
                  <c:v>0.2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143797051554489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2069303485384253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0887543737043271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9133158014482943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0.25</c:v>
                </c:pt>
                <c:pt idx="1">
                  <c:v>0.47099999999999997</c:v>
                </c:pt>
                <c:pt idx="2">
                  <c:v>0.312</c:v>
                </c:pt>
                <c:pt idx="3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0379008"/>
        <c:axId val="30397184"/>
      </c:barChart>
      <c:catAx>
        <c:axId val="303790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397184"/>
        <c:crosses val="autoZero"/>
        <c:auto val="1"/>
        <c:lblAlgn val="ctr"/>
        <c:lblOffset val="100"/>
        <c:noMultiLvlLbl val="0"/>
      </c:catAx>
      <c:valAx>
        <c:axId val="303971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3790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2,4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4,1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Y86" sqref="Y86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5" t="s">
        <v>69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0.25</v>
      </c>
      <c r="N8" s="4">
        <v>8.3000000000000004E-2</v>
      </c>
      <c r="O8" s="4">
        <v>0.25</v>
      </c>
      <c r="P8" s="4">
        <v>0.25</v>
      </c>
      <c r="Q8" s="4">
        <v>0.16700000000000001</v>
      </c>
      <c r="R8" s="24">
        <f>(3*1+1*2+3*3+3*4+2*5)/12</f>
        <v>3</v>
      </c>
      <c r="S8" s="3"/>
      <c r="T8" s="2"/>
    </row>
    <row r="9" spans="1:20" x14ac:dyDescent="0.25">
      <c r="K9" s="2"/>
      <c r="L9" s="3" t="s">
        <v>0</v>
      </c>
      <c r="M9" s="4">
        <v>0.45500000000000002</v>
      </c>
      <c r="N9" s="4">
        <v>0.27300000000000002</v>
      </c>
      <c r="O9" s="4">
        <v>0</v>
      </c>
      <c r="P9" s="4">
        <v>0</v>
      </c>
      <c r="Q9" s="4">
        <v>0.27300000000000002</v>
      </c>
      <c r="R9" s="24">
        <f>(5*1+3*2+0*3+0*4+3*5)/11</f>
        <v>2.3636363636363638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3"/>
      <c r="M29" s="3"/>
      <c r="N29" s="3"/>
      <c r="O29" s="3"/>
      <c r="P29" s="3"/>
      <c r="Q29" s="3"/>
      <c r="R29" s="3"/>
      <c r="S29" s="3"/>
      <c r="T29" s="3"/>
      <c r="U29" s="2"/>
    </row>
    <row r="30" spans="11:21" x14ac:dyDescent="0.25">
      <c r="K30" s="2"/>
      <c r="L30" s="3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  <c r="U30" s="2"/>
    </row>
    <row r="31" spans="11:21" x14ac:dyDescent="0.25">
      <c r="K31" s="2"/>
      <c r="L31" s="3"/>
      <c r="M31" s="23" t="s">
        <v>73</v>
      </c>
      <c r="N31" s="4">
        <v>0.14299999999999999</v>
      </c>
      <c r="O31" s="4">
        <v>0.14299999999999999</v>
      </c>
      <c r="P31" s="4">
        <v>0.14299999999999999</v>
      </c>
      <c r="Q31" s="4">
        <v>0.28599999999999998</v>
      </c>
      <c r="R31" s="4">
        <v>0.28599999999999998</v>
      </c>
      <c r="S31" s="24">
        <f>(1*1+1*2+1*3+2*4+2*5)/7</f>
        <v>3.4285714285714284</v>
      </c>
      <c r="T31" s="3"/>
      <c r="U31" s="2"/>
    </row>
    <row r="32" spans="11:21" x14ac:dyDescent="0.25">
      <c r="K32" s="2"/>
      <c r="L32" s="3"/>
      <c r="M32" s="3" t="s">
        <v>0</v>
      </c>
      <c r="N32" s="4">
        <v>0.28599999999999998</v>
      </c>
      <c r="O32" s="4">
        <v>0.42899999999999999</v>
      </c>
      <c r="P32" s="4">
        <v>0</v>
      </c>
      <c r="Q32" s="4">
        <v>0</v>
      </c>
      <c r="R32" s="4">
        <v>0.28599999999999998</v>
      </c>
      <c r="S32" s="24">
        <f>(2*1+3*2+0*3+0*4+2*5)/7</f>
        <v>2.5714285714285716</v>
      </c>
      <c r="T32" s="3"/>
      <c r="U32" s="2"/>
    </row>
    <row r="33" spans="11:21" x14ac:dyDescent="0.25">
      <c r="K33" s="2"/>
      <c r="L33" s="3"/>
      <c r="M33" s="3"/>
      <c r="N33" s="3"/>
      <c r="O33" s="3"/>
      <c r="P33" s="3"/>
      <c r="Q33" s="3"/>
      <c r="R33" s="3"/>
      <c r="S33" s="3"/>
      <c r="T33" s="3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2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1:21" x14ac:dyDescent="0.25">
      <c r="M46" s="2"/>
      <c r="N46" s="3">
        <v>1</v>
      </c>
      <c r="O46" s="25">
        <v>4</v>
      </c>
      <c r="P46" s="25">
        <v>1</v>
      </c>
      <c r="Q46" s="3"/>
      <c r="R46" s="3"/>
      <c r="S46" s="2"/>
    </row>
    <row r="47" spans="11:21" x14ac:dyDescent="0.25">
      <c r="M47" s="2"/>
      <c r="N47" s="3">
        <v>2</v>
      </c>
      <c r="O47" s="25">
        <v>0</v>
      </c>
      <c r="P47" s="25">
        <v>5</v>
      </c>
      <c r="Q47" s="3"/>
      <c r="R47" s="3"/>
      <c r="S47" s="2"/>
    </row>
    <row r="48" spans="11:21" x14ac:dyDescent="0.25">
      <c r="M48" s="2"/>
      <c r="N48" s="3">
        <v>3</v>
      </c>
      <c r="O48" s="25">
        <v>7</v>
      </c>
      <c r="P48" s="25">
        <v>1</v>
      </c>
      <c r="Q48" s="3"/>
      <c r="R48" s="3"/>
      <c r="S48" s="2"/>
    </row>
    <row r="49" spans="13:19" x14ac:dyDescent="0.25">
      <c r="M49" s="2"/>
      <c r="N49" s="3">
        <v>4</v>
      </c>
      <c r="O49" s="25">
        <v>4</v>
      </c>
      <c r="P49" s="25">
        <v>3</v>
      </c>
      <c r="Q49" s="3"/>
      <c r="R49" s="3"/>
      <c r="S49" s="2"/>
    </row>
    <row r="50" spans="13:19" x14ac:dyDescent="0.25">
      <c r="M50" s="2"/>
      <c r="N50" s="3">
        <v>5</v>
      </c>
      <c r="O50" s="25">
        <v>5</v>
      </c>
      <c r="P50" s="25">
        <v>2</v>
      </c>
      <c r="Q50" s="3"/>
      <c r="R50" s="3"/>
      <c r="S50" s="2"/>
    </row>
    <row r="51" spans="13:19" x14ac:dyDescent="0.25">
      <c r="M51" s="2"/>
      <c r="N51" s="3">
        <v>6</v>
      </c>
      <c r="O51" s="25">
        <v>2</v>
      </c>
      <c r="P51" s="25">
        <v>5</v>
      </c>
      <c r="Q51" s="3"/>
      <c r="R51" s="3"/>
      <c r="S51" s="2"/>
    </row>
    <row r="52" spans="13:19" x14ac:dyDescent="0.25">
      <c r="M52" s="2"/>
      <c r="N52" s="3">
        <v>7</v>
      </c>
      <c r="O52" s="25">
        <v>4</v>
      </c>
      <c r="P52" s="25">
        <v>2</v>
      </c>
      <c r="Q52" s="3"/>
      <c r="R52" s="3"/>
      <c r="S52" s="2"/>
    </row>
    <row r="53" spans="13:19" x14ac:dyDescent="0.25">
      <c r="M53" s="2"/>
      <c r="N53" s="3">
        <v>8</v>
      </c>
      <c r="O53" s="25">
        <v>10</v>
      </c>
      <c r="P53" s="25">
        <v>0</v>
      </c>
      <c r="Q53" s="3"/>
      <c r="R53" s="3"/>
      <c r="S53" s="2"/>
    </row>
    <row r="54" spans="13:19" x14ac:dyDescent="0.25">
      <c r="M54" s="2"/>
      <c r="N54" s="3">
        <v>9</v>
      </c>
      <c r="O54" s="25">
        <v>4</v>
      </c>
      <c r="P54" s="25">
        <v>0</v>
      </c>
      <c r="Q54" s="3"/>
      <c r="R54" s="3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W68" sqref="W68"/>
    </sheetView>
  </sheetViews>
  <sheetFormatPr defaultRowHeight="15" x14ac:dyDescent="0.25"/>
  <sheetData>
    <row r="2" spans="1:23" ht="27.75" customHeight="1" x14ac:dyDescent="0.35">
      <c r="A2" s="35" t="s">
        <v>70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0.125</v>
      </c>
      <c r="P12" s="4">
        <v>0</v>
      </c>
      <c r="Q12" s="4">
        <v>6.2E-2</v>
      </c>
      <c r="R12" s="4">
        <v>0.25</v>
      </c>
      <c r="S12" s="4">
        <v>0.56200000000000006</v>
      </c>
      <c r="T12" s="24">
        <f>(2*1+0*2+1*3+4*4+9*5)/16</f>
        <v>4.125</v>
      </c>
      <c r="U12" s="2"/>
      <c r="V12" s="2"/>
      <c r="W12" s="2"/>
    </row>
    <row r="13" spans="1:23" x14ac:dyDescent="0.25">
      <c r="M13" s="2"/>
      <c r="N13" s="3">
        <v>2</v>
      </c>
      <c r="O13" s="4">
        <v>0.125</v>
      </c>
      <c r="P13" s="4">
        <v>6.2E-2</v>
      </c>
      <c r="Q13" s="4">
        <v>0.188</v>
      </c>
      <c r="R13" s="4">
        <v>0.25</v>
      </c>
      <c r="S13" s="4">
        <v>0.375</v>
      </c>
      <c r="T13" s="24">
        <f>(2*1+1*2+3*3+4*4+6*5)/16</f>
        <v>3.6875</v>
      </c>
      <c r="U13" s="2"/>
      <c r="V13" s="2"/>
      <c r="W13" s="2"/>
    </row>
    <row r="14" spans="1:23" x14ac:dyDescent="0.25">
      <c r="M14" s="2"/>
      <c r="N14" s="3">
        <v>3</v>
      </c>
      <c r="O14" s="4">
        <v>0</v>
      </c>
      <c r="P14" s="4">
        <v>0</v>
      </c>
      <c r="Q14" s="4">
        <v>6.2E-2</v>
      </c>
      <c r="R14" s="4">
        <v>0.25</v>
      </c>
      <c r="S14" s="4">
        <v>0.68799999999999994</v>
      </c>
      <c r="T14" s="24">
        <f>(0*1+0*2+1*3+4*4+11*5)/16</f>
        <v>4.625</v>
      </c>
      <c r="U14" s="2"/>
      <c r="V14" s="2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2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3"/>
      <c r="O40" s="3"/>
      <c r="P40" s="3"/>
      <c r="Q40" s="3"/>
      <c r="R40" s="3"/>
      <c r="S40" s="3"/>
      <c r="T40" s="3"/>
      <c r="U40" s="3"/>
      <c r="V40" s="3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3:23" x14ac:dyDescent="0.25">
      <c r="M42" s="2"/>
      <c r="N42" s="3"/>
      <c r="O42" s="23">
        <v>1</v>
      </c>
      <c r="P42" s="4">
        <v>0.125</v>
      </c>
      <c r="Q42" s="4">
        <v>0</v>
      </c>
      <c r="R42" s="4">
        <v>0.125</v>
      </c>
      <c r="S42" s="4">
        <v>0.25</v>
      </c>
      <c r="T42" s="4">
        <v>0.5</v>
      </c>
      <c r="U42" s="24">
        <f>(1*1+0*2+1*3+2*4+4*5)/8</f>
        <v>4</v>
      </c>
      <c r="V42" s="3"/>
      <c r="W42" s="2"/>
    </row>
    <row r="43" spans="13:23" x14ac:dyDescent="0.25">
      <c r="M43" s="2"/>
      <c r="N43" s="3"/>
      <c r="O43" s="3">
        <v>2</v>
      </c>
      <c r="P43" s="4">
        <v>0.111</v>
      </c>
      <c r="Q43" s="4">
        <v>0</v>
      </c>
      <c r="R43" s="4">
        <v>0.111</v>
      </c>
      <c r="S43" s="4">
        <v>0.33300000000000002</v>
      </c>
      <c r="T43" s="4">
        <v>0.44400000000000001</v>
      </c>
      <c r="U43" s="24">
        <f>(1*1+0*2+1*3+3*4+4*5)/9</f>
        <v>4</v>
      </c>
      <c r="V43" s="3"/>
      <c r="W43" s="2"/>
    </row>
    <row r="44" spans="13:23" x14ac:dyDescent="0.25">
      <c r="M44" s="2"/>
      <c r="N44" s="3"/>
      <c r="O44" s="3">
        <v>3</v>
      </c>
      <c r="P44" s="4">
        <v>0</v>
      </c>
      <c r="Q44" s="4">
        <v>0</v>
      </c>
      <c r="R44" s="4">
        <v>0</v>
      </c>
      <c r="S44" s="4">
        <v>0.33300000000000002</v>
      </c>
      <c r="T44" s="4">
        <v>0.66700000000000004</v>
      </c>
      <c r="U44" s="24">
        <f>(0*1+0*2+0*3+3*4+6*5)/9</f>
        <v>4.666666666666667</v>
      </c>
      <c r="V44" s="3"/>
      <c r="W44" s="2"/>
    </row>
    <row r="45" spans="13:23" x14ac:dyDescent="0.25">
      <c r="M45" s="2"/>
      <c r="N45" s="3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E110" sqref="AE110"/>
    </sheetView>
  </sheetViews>
  <sheetFormatPr defaultRowHeight="15" x14ac:dyDescent="0.25"/>
  <sheetData>
    <row r="2" spans="1:21" ht="31.5" customHeight="1" x14ac:dyDescent="0.35">
      <c r="A2" s="35" t="s">
        <v>71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/>
    </row>
    <row r="8" spans="1:21" x14ac:dyDescent="0.25">
      <c r="J8" s="2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J9" s="2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J10" s="2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J11" s="2"/>
      <c r="K11" s="3"/>
      <c r="L11" s="3"/>
      <c r="M11" s="23">
        <v>1</v>
      </c>
      <c r="N11" s="4">
        <v>6.7000000000000004E-2</v>
      </c>
      <c r="O11" s="4">
        <v>6.7000000000000004E-2</v>
      </c>
      <c r="P11" s="4">
        <v>0</v>
      </c>
      <c r="Q11" s="4">
        <v>0.13300000000000001</v>
      </c>
      <c r="R11" s="4">
        <v>0.73299999999999998</v>
      </c>
      <c r="S11" s="24">
        <f>(1*1+1*2+0*3+2*4+11*5)/15</f>
        <v>4.4000000000000004</v>
      </c>
      <c r="T11" s="3"/>
      <c r="U11" s="3"/>
    </row>
    <row r="12" spans="1:21" x14ac:dyDescent="0.25">
      <c r="J12" s="2"/>
      <c r="K12" s="3"/>
      <c r="L12" s="3"/>
      <c r="M12" s="3">
        <v>2</v>
      </c>
      <c r="N12" s="4">
        <v>0.2</v>
      </c>
      <c r="O12" s="4">
        <v>0.3</v>
      </c>
      <c r="P12" s="4">
        <v>0.1</v>
      </c>
      <c r="Q12" s="4">
        <v>0.1</v>
      </c>
      <c r="R12" s="4">
        <v>0.3</v>
      </c>
      <c r="S12" s="24">
        <f>(2*1+3*2+1*3+1*4+3*5)/10</f>
        <v>3</v>
      </c>
      <c r="T12" s="3"/>
      <c r="U12" s="3"/>
    </row>
    <row r="13" spans="1:21" x14ac:dyDescent="0.25">
      <c r="J13" s="2"/>
      <c r="K13" s="3"/>
      <c r="L13" s="3"/>
      <c r="M13" s="3">
        <v>3</v>
      </c>
      <c r="N13" s="4">
        <v>0.154</v>
      </c>
      <c r="O13" s="4">
        <v>0</v>
      </c>
      <c r="P13" s="4">
        <v>7.6999999999999999E-2</v>
      </c>
      <c r="Q13" s="4">
        <v>7.6999999999999999E-2</v>
      </c>
      <c r="R13" s="4">
        <v>0.69199999999999995</v>
      </c>
      <c r="S13" s="24">
        <f>(2*1+0*2+1*3+1*4+9*5)/13</f>
        <v>4.1538461538461542</v>
      </c>
      <c r="T13" s="3"/>
      <c r="U13" s="3"/>
    </row>
    <row r="14" spans="1:21" x14ac:dyDescent="0.25">
      <c r="J14" s="2"/>
      <c r="K14" s="3"/>
      <c r="L14" s="3"/>
      <c r="M14" s="3">
        <v>4</v>
      </c>
      <c r="N14" s="4">
        <v>6.7000000000000004E-2</v>
      </c>
      <c r="O14" s="4">
        <v>0</v>
      </c>
      <c r="P14" s="4">
        <v>6.7000000000000004E-2</v>
      </c>
      <c r="Q14" s="4">
        <v>0.2</v>
      </c>
      <c r="R14" s="4">
        <v>0.66700000000000004</v>
      </c>
      <c r="S14" s="24">
        <f>(1*1+0*2+1*3+3*4+10*5)/15</f>
        <v>4.4000000000000004</v>
      </c>
      <c r="T14" s="3"/>
      <c r="U14" s="3"/>
    </row>
    <row r="15" spans="1:21" x14ac:dyDescent="0.25">
      <c r="J15" s="2"/>
      <c r="K15" s="3"/>
      <c r="L15" s="3"/>
      <c r="M15" s="3">
        <v>5</v>
      </c>
      <c r="N15" s="4">
        <v>0.13300000000000001</v>
      </c>
      <c r="O15" s="4">
        <v>6.7000000000000004E-2</v>
      </c>
      <c r="P15" s="4">
        <v>0</v>
      </c>
      <c r="Q15" s="4">
        <v>0.13300000000000001</v>
      </c>
      <c r="R15" s="4">
        <v>0.66700000000000004</v>
      </c>
      <c r="S15" s="24">
        <f>(2*1+1*2+0*3+2*4+10*5)/15</f>
        <v>4.1333333333333337</v>
      </c>
      <c r="T15" s="3"/>
      <c r="U15" s="3"/>
    </row>
    <row r="16" spans="1:21" x14ac:dyDescent="0.25">
      <c r="J16" s="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0:20" x14ac:dyDescent="0.25"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0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0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0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0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</v>
      </c>
      <c r="S49" s="4">
        <v>0</v>
      </c>
      <c r="T49" s="4">
        <v>0.25</v>
      </c>
      <c r="U49" s="4">
        <v>0.75</v>
      </c>
      <c r="V49" s="24">
        <f>(0*1+0*2+0*3+2*4+6*5)/8</f>
        <v>4.75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0.16700000000000001</v>
      </c>
      <c r="R50" s="4">
        <v>0.16700000000000001</v>
      </c>
      <c r="S50" s="4">
        <v>0</v>
      </c>
      <c r="T50" s="4">
        <v>0.16700000000000001</v>
      </c>
      <c r="U50" s="4">
        <v>0.5</v>
      </c>
      <c r="V50" s="24">
        <f>(1*1+1*2+0*3+1*4+3*5)/6</f>
        <v>3.6666666666666665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0.125</v>
      </c>
      <c r="R51" s="4">
        <v>0</v>
      </c>
      <c r="S51" s="4">
        <v>0.125</v>
      </c>
      <c r="T51" s="4">
        <v>0.125</v>
      </c>
      <c r="U51" s="4">
        <v>0.625</v>
      </c>
      <c r="V51" s="24">
        <f>(1*1+0*2+1*3+1*4+5*5)/8</f>
        <v>4.125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</v>
      </c>
      <c r="S52" s="4">
        <v>0</v>
      </c>
      <c r="T52" s="4">
        <v>0.25</v>
      </c>
      <c r="U52" s="4">
        <v>0.75</v>
      </c>
      <c r="V52" s="24">
        <f>(0*1+0*2+0*3+2*4+6*5)/8</f>
        <v>4.75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0.125</v>
      </c>
      <c r="S53" s="4">
        <v>0</v>
      </c>
      <c r="T53" s="4">
        <v>0.125</v>
      </c>
      <c r="U53" s="4">
        <v>0.75</v>
      </c>
      <c r="V53" s="24">
        <f>(0*1+1*2+0*3+1*4+6*5)/8</f>
        <v>4.5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3"/>
      <c r="Q55" s="3"/>
      <c r="R55" s="3"/>
      <c r="S55" s="3"/>
      <c r="T55" s="3"/>
      <c r="U55" s="3"/>
      <c r="V55" s="3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3"/>
      <c r="Q75" s="3"/>
      <c r="R75" s="3"/>
      <c r="S75" s="3"/>
      <c r="T75" s="3"/>
      <c r="U75" s="3"/>
      <c r="V75" s="3"/>
      <c r="W75" s="2"/>
      <c r="X75" s="2"/>
      <c r="Y75" s="2"/>
    </row>
    <row r="76" spans="15:25" x14ac:dyDescent="0.25">
      <c r="O76" s="3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3"/>
      <c r="P77" s="3"/>
      <c r="Q77" s="3" t="s">
        <v>6</v>
      </c>
      <c r="R77" s="4">
        <f>5/R83</f>
        <v>0.35714285714285715</v>
      </c>
      <c r="S77" s="4">
        <v>0</v>
      </c>
      <c r="T77" s="4">
        <v>0.14299999999999999</v>
      </c>
      <c r="U77" s="4">
        <v>0.5</v>
      </c>
      <c r="V77" s="4">
        <v>0</v>
      </c>
      <c r="W77" s="2"/>
      <c r="X77" s="2"/>
      <c r="Y77" s="2"/>
    </row>
    <row r="78" spans="15:25" x14ac:dyDescent="0.25">
      <c r="O78" s="3"/>
      <c r="P78" s="3"/>
      <c r="Q78" s="3" t="s">
        <v>7</v>
      </c>
      <c r="R78" s="4">
        <f>2/R83</f>
        <v>0.14285714285714285</v>
      </c>
      <c r="S78" s="4">
        <v>0.35699999999999998</v>
      </c>
      <c r="T78" s="4">
        <v>0.35699999999999998</v>
      </c>
      <c r="U78" s="4">
        <v>0</v>
      </c>
      <c r="V78" s="4">
        <v>8.3000000000000004E-2</v>
      </c>
      <c r="W78" s="2"/>
      <c r="X78" s="2"/>
      <c r="Y78" s="2"/>
    </row>
    <row r="79" spans="15:25" x14ac:dyDescent="0.25">
      <c r="O79" s="3"/>
      <c r="P79" s="3"/>
      <c r="Q79" s="3" t="s">
        <v>8</v>
      </c>
      <c r="R79" s="4">
        <f>5/R83</f>
        <v>0.35714285714285715</v>
      </c>
      <c r="S79" s="4">
        <v>7.0999999999999994E-2</v>
      </c>
      <c r="T79" s="4">
        <v>0.35699999999999998</v>
      </c>
      <c r="U79" s="4">
        <v>0.25</v>
      </c>
      <c r="V79" s="4">
        <v>0</v>
      </c>
      <c r="W79" s="2"/>
      <c r="X79" s="2"/>
      <c r="Y79" s="2"/>
    </row>
    <row r="80" spans="15:25" x14ac:dyDescent="0.25">
      <c r="O80" s="3"/>
      <c r="P80" s="3"/>
      <c r="Q80" s="3" t="s">
        <v>9</v>
      </c>
      <c r="R80" s="4">
        <f>2/R83</f>
        <v>0.14285714285714285</v>
      </c>
      <c r="S80" s="4">
        <v>0.57099999999999995</v>
      </c>
      <c r="T80" s="4">
        <v>7.0999999999999994E-2</v>
      </c>
      <c r="U80" s="4">
        <v>0.16700000000000001</v>
      </c>
      <c r="V80" s="4">
        <v>8.3000000000000004E-2</v>
      </c>
      <c r="W80" s="2"/>
      <c r="X80" s="2"/>
      <c r="Y80" s="2"/>
    </row>
    <row r="81" spans="15:25" x14ac:dyDescent="0.25">
      <c r="O81" s="3"/>
      <c r="P81" s="3"/>
      <c r="Q81" s="3" t="s">
        <v>10</v>
      </c>
      <c r="R81" s="4">
        <f>0/R83</f>
        <v>0</v>
      </c>
      <c r="S81" s="4">
        <v>0</v>
      </c>
      <c r="T81" s="4">
        <v>7.0999999999999994E-2</v>
      </c>
      <c r="U81" s="4">
        <v>8.3000000000000004E-2</v>
      </c>
      <c r="V81" s="4">
        <v>0.83299999999999996</v>
      </c>
      <c r="W81" s="2"/>
      <c r="X81" s="2"/>
      <c r="Y81" s="2"/>
    </row>
    <row r="82" spans="15:25" x14ac:dyDescent="0.25">
      <c r="O82" s="3"/>
      <c r="P82" s="3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3"/>
      <c r="P83" s="3"/>
      <c r="Q83" s="3"/>
      <c r="R83" s="3">
        <v>14</v>
      </c>
      <c r="S83" s="3"/>
      <c r="T83" s="3"/>
      <c r="U83" s="3"/>
      <c r="V83" s="3"/>
      <c r="W83" s="2"/>
      <c r="X83" s="2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3"/>
      <c r="X84" s="2"/>
      <c r="Y84" s="2"/>
    </row>
    <row r="85" spans="15:25" x14ac:dyDescent="0.25">
      <c r="O85" s="3"/>
      <c r="P85" s="3"/>
      <c r="Q85" s="3"/>
      <c r="R85" s="3"/>
      <c r="S85" s="3"/>
      <c r="T85" s="3"/>
      <c r="U85" s="3"/>
      <c r="V85" s="3"/>
      <c r="W85" s="3"/>
      <c r="X85" s="2"/>
      <c r="Y85" s="2"/>
    </row>
    <row r="86" spans="15:25" x14ac:dyDescent="0.25">
      <c r="O86" s="3"/>
      <c r="P86" s="3"/>
      <c r="Q86" s="3"/>
      <c r="R86" s="3"/>
      <c r="S86" s="3"/>
      <c r="T86" s="3"/>
      <c r="U86" s="3"/>
      <c r="V86" s="3"/>
      <c r="W86" s="3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Y49" sqref="Y49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0.125</v>
      </c>
      <c r="R7" s="4">
        <v>0.25</v>
      </c>
      <c r="S7" s="4">
        <v>0.25</v>
      </c>
      <c r="T7" s="4">
        <v>0.125</v>
      </c>
      <c r="U7" s="4">
        <v>0.25</v>
      </c>
      <c r="V7" s="24">
        <f>(2*1+4*2+4*3+2*4+4*5)/16</f>
        <v>3.125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0.17599999999999999</v>
      </c>
      <c r="R8" s="4">
        <v>0</v>
      </c>
      <c r="S8" s="4">
        <v>0.11799999999999999</v>
      </c>
      <c r="T8" s="4">
        <v>0.23499999999999999</v>
      </c>
      <c r="U8" s="4">
        <v>0.47099999999999997</v>
      </c>
      <c r="V8" s="24">
        <f>(3*1+0*2+2*3+4*4+8*5)/17</f>
        <v>3.8235294117647061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0.188</v>
      </c>
      <c r="R9" s="4">
        <v>0.188</v>
      </c>
      <c r="S9" s="4">
        <v>0.188</v>
      </c>
      <c r="T9" s="4">
        <v>0.125</v>
      </c>
      <c r="U9" s="4">
        <v>0.312</v>
      </c>
      <c r="V9" s="24">
        <f>(3*1+3*2+3*3+2*4+5*5)/16</f>
        <v>3.1875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0.4</v>
      </c>
      <c r="R10" s="4">
        <v>0</v>
      </c>
      <c r="S10" s="4">
        <v>0.1</v>
      </c>
      <c r="T10" s="4">
        <v>0.2</v>
      </c>
      <c r="U10" s="4">
        <v>0.3</v>
      </c>
      <c r="V10" s="24">
        <f>(4*1+0*2+1*3+2*4+3*5)/10</f>
        <v>3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0.1</v>
      </c>
      <c r="S44" s="4">
        <v>0.2</v>
      </c>
      <c r="T44" s="4">
        <v>0.3</v>
      </c>
      <c r="U44" s="4">
        <v>0.1</v>
      </c>
      <c r="V44" s="4">
        <v>0.3</v>
      </c>
      <c r="W44" s="24">
        <f>(1*1+2*2+3*3+1*4+3*5)/10</f>
        <v>3.3</v>
      </c>
      <c r="X44" s="3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0.1</v>
      </c>
      <c r="S45" s="4">
        <v>0</v>
      </c>
      <c r="T45" s="4">
        <v>0.1</v>
      </c>
      <c r="U45" s="4">
        <v>0.3</v>
      </c>
      <c r="V45" s="4">
        <v>0.5</v>
      </c>
      <c r="W45" s="24">
        <f>(1*1+0*2+1*3+3*4+5*5)/10</f>
        <v>4.0999999999999996</v>
      </c>
      <c r="X45" s="3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0.111</v>
      </c>
      <c r="S46" s="4">
        <v>0.111</v>
      </c>
      <c r="T46" s="4">
        <v>0.222</v>
      </c>
      <c r="U46" s="4">
        <v>0.222</v>
      </c>
      <c r="V46" s="4">
        <v>0.33300000000000002</v>
      </c>
      <c r="W46" s="24">
        <f>(1*1+1*2+2*3+2*4+3*5)/9</f>
        <v>3.5555555555555554</v>
      </c>
      <c r="X46" s="3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0.33300000000000002</v>
      </c>
      <c r="S47" s="4">
        <v>0</v>
      </c>
      <c r="T47" s="4">
        <v>0</v>
      </c>
      <c r="U47" s="4">
        <v>0.33300000000000002</v>
      </c>
      <c r="V47" s="4">
        <v>0.33300000000000002</v>
      </c>
      <c r="W47" s="24">
        <f>(2*1+0*2+0*3+2*4+2*5)/6</f>
        <v>3.3333333333333335</v>
      </c>
      <c r="X47" s="3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AB116" sqref="AB116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6" t="s">
        <v>19</v>
      </c>
      <c r="C4" s="37"/>
      <c r="D4" s="37"/>
      <c r="E4" s="37"/>
      <c r="F4" s="38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12</v>
      </c>
      <c r="D6" s="12">
        <v>0.5</v>
      </c>
      <c r="E6" s="11">
        <v>12</v>
      </c>
      <c r="F6" s="13">
        <v>0.5</v>
      </c>
    </row>
    <row r="7" spans="2:18" ht="24" x14ac:dyDescent="0.25">
      <c r="B7" s="9" t="s">
        <v>22</v>
      </c>
      <c r="C7" s="14">
        <v>10</v>
      </c>
      <c r="D7" s="28">
        <v>0.41699999999999998</v>
      </c>
      <c r="E7" s="14">
        <v>14</v>
      </c>
      <c r="F7" s="29">
        <v>0.58299999999999996</v>
      </c>
    </row>
    <row r="8" spans="2:18" ht="24" x14ac:dyDescent="0.25">
      <c r="B8" s="8" t="s">
        <v>23</v>
      </c>
      <c r="C8" s="11">
        <v>16</v>
      </c>
      <c r="D8" s="26">
        <v>0.66700000000000004</v>
      </c>
      <c r="E8" s="11">
        <v>8</v>
      </c>
      <c r="F8" s="27">
        <v>0.33300000000000002</v>
      </c>
    </row>
    <row r="9" spans="2:18" ht="48" x14ac:dyDescent="0.25">
      <c r="B9" s="9" t="s">
        <v>24</v>
      </c>
      <c r="C9" s="14">
        <v>22</v>
      </c>
      <c r="D9" s="28">
        <v>0.91700000000000004</v>
      </c>
      <c r="E9" s="14">
        <v>2</v>
      </c>
      <c r="F9" s="29">
        <v>8.3000000000000004E-2</v>
      </c>
    </row>
    <row r="10" spans="2:18" ht="24" x14ac:dyDescent="0.25">
      <c r="B10" s="10" t="s">
        <v>26</v>
      </c>
      <c r="C10" s="15">
        <v>23</v>
      </c>
      <c r="D10" s="16">
        <v>0.95799999999999996</v>
      </c>
      <c r="E10" s="15">
        <v>1</v>
      </c>
      <c r="F10" s="17">
        <v>4.2000000000000003E-2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2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0.2</v>
      </c>
      <c r="K18" s="4">
        <v>0</v>
      </c>
      <c r="L18" s="4">
        <v>0.13300000000000001</v>
      </c>
      <c r="M18" s="4">
        <v>6.7000000000000004E-2</v>
      </c>
      <c r="N18" s="4">
        <v>0.6</v>
      </c>
      <c r="O18" s="24">
        <f>(3*1+0*2+2*3+1*4+9*5)/15</f>
        <v>3.8666666666666667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0.13300000000000001</v>
      </c>
      <c r="K19" s="4">
        <v>6.7000000000000004E-2</v>
      </c>
      <c r="L19" s="4">
        <v>6.7000000000000004E-2</v>
      </c>
      <c r="M19" s="4">
        <v>0.26700000000000002</v>
      </c>
      <c r="N19" s="4">
        <v>0.46700000000000003</v>
      </c>
      <c r="O19" s="24">
        <f>(2*1+1*2+1*3+4*4+7*5)/15</f>
        <v>3.8666666666666667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0</v>
      </c>
      <c r="L20" s="4">
        <v>7.0999999999999994E-2</v>
      </c>
      <c r="M20" s="4">
        <v>0.28599999999999998</v>
      </c>
      <c r="N20" s="4">
        <v>0.64300000000000002</v>
      </c>
      <c r="O20" s="24">
        <f>(0*1+0*2+1*3+4*4+9*5)/14</f>
        <v>4.5714285714285712</v>
      </c>
      <c r="P20" s="2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3"/>
      <c r="J22" s="3"/>
      <c r="K22" s="3"/>
      <c r="L22" s="3"/>
      <c r="M22" s="3"/>
      <c r="N22" s="3"/>
      <c r="O22" s="3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3"/>
      <c r="K43" s="3"/>
      <c r="L43" s="3"/>
      <c r="M43" s="3"/>
      <c r="N43" s="3"/>
      <c r="O43" s="3"/>
      <c r="P43" s="3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0.111</v>
      </c>
      <c r="L45" s="4">
        <v>0</v>
      </c>
      <c r="M45" s="4">
        <v>0.111</v>
      </c>
      <c r="N45" s="4">
        <v>0.111</v>
      </c>
      <c r="O45" s="4">
        <v>0.66700000000000004</v>
      </c>
      <c r="P45" s="24">
        <f>(1*1+0*2+1*3+1*4+6*5)/9</f>
        <v>4.2222222222222223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</v>
      </c>
      <c r="L46" s="4">
        <v>0.1</v>
      </c>
      <c r="M46" s="4">
        <v>0.1</v>
      </c>
      <c r="N46" s="4">
        <v>0.2</v>
      </c>
      <c r="O46" s="4">
        <v>0.6</v>
      </c>
      <c r="P46" s="24">
        <f>(0*1+1*2+1*3+2*4+6*5)/10</f>
        <v>4.3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</v>
      </c>
      <c r="N47" s="4">
        <v>0.222</v>
      </c>
      <c r="O47" s="4">
        <v>0.77800000000000002</v>
      </c>
      <c r="P47" s="24">
        <f>(0*1+0*2+0*3+2*4+7*5)/9</f>
        <v>4.7777777777777777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3"/>
      <c r="K49" s="3"/>
      <c r="L49" s="3"/>
      <c r="M49" s="3"/>
      <c r="N49" s="3"/>
      <c r="O49" s="3"/>
      <c r="P49" s="3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9" t="s">
        <v>25</v>
      </c>
      <c r="C66" s="40"/>
      <c r="D66" s="40"/>
      <c r="E66" s="40"/>
      <c r="F66" s="41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17</v>
      </c>
      <c r="D68" s="12">
        <v>0.70799999999999996</v>
      </c>
      <c r="E68" s="11">
        <v>7</v>
      </c>
      <c r="F68" s="13">
        <v>0.29199999999999998</v>
      </c>
    </row>
    <row r="69" spans="2:6" ht="36" x14ac:dyDescent="0.25">
      <c r="B69" s="9" t="s">
        <v>28</v>
      </c>
      <c r="C69" s="14">
        <v>19</v>
      </c>
      <c r="D69" s="28">
        <v>0.79200000000000004</v>
      </c>
      <c r="E69" s="14">
        <v>5</v>
      </c>
      <c r="F69" s="29">
        <v>0.20799999999999999</v>
      </c>
    </row>
    <row r="70" spans="2:6" ht="48" x14ac:dyDescent="0.25">
      <c r="B70" s="8" t="s">
        <v>29</v>
      </c>
      <c r="C70" s="11">
        <v>21</v>
      </c>
      <c r="D70" s="26">
        <v>0.875</v>
      </c>
      <c r="E70" s="11">
        <v>3</v>
      </c>
      <c r="F70" s="27">
        <v>0.125</v>
      </c>
    </row>
    <row r="71" spans="2:6" ht="48" x14ac:dyDescent="0.25">
      <c r="B71" s="9" t="s">
        <v>30</v>
      </c>
      <c r="C71" s="14">
        <v>24</v>
      </c>
      <c r="D71" s="28">
        <v>1</v>
      </c>
      <c r="E71" s="14">
        <v>0</v>
      </c>
      <c r="F71" s="29">
        <v>0</v>
      </c>
    </row>
    <row r="72" spans="2:6" ht="24" x14ac:dyDescent="0.25">
      <c r="B72" s="10" t="s">
        <v>26</v>
      </c>
      <c r="C72" s="15">
        <v>23</v>
      </c>
      <c r="D72" s="16">
        <v>0.95799999999999996</v>
      </c>
      <c r="E72" s="15">
        <v>1</v>
      </c>
      <c r="F72" s="17">
        <v>4.2000000000000003E-2</v>
      </c>
    </row>
    <row r="77" spans="2:6" ht="36" customHeight="1" x14ac:dyDescent="0.25">
      <c r="B77" s="36" t="s">
        <v>31</v>
      </c>
      <c r="C77" s="42"/>
      <c r="D77" s="42"/>
      <c r="E77" s="42"/>
      <c r="F77" s="43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8</v>
      </c>
      <c r="D79" s="21">
        <v>0.33300000000000002</v>
      </c>
      <c r="E79" s="30">
        <v>16</v>
      </c>
      <c r="F79" s="22">
        <v>0.66700000000000004</v>
      </c>
    </row>
    <row r="80" spans="2:6" ht="24" x14ac:dyDescent="0.25">
      <c r="B80" s="9" t="s">
        <v>33</v>
      </c>
      <c r="C80" s="31">
        <v>22</v>
      </c>
      <c r="D80" s="28">
        <v>0.91700000000000004</v>
      </c>
      <c r="E80" s="31">
        <v>2</v>
      </c>
      <c r="F80" s="29">
        <v>8.3000000000000004E-2</v>
      </c>
    </row>
    <row r="81" spans="2:6" ht="24" x14ac:dyDescent="0.25">
      <c r="B81" s="8" t="s">
        <v>34</v>
      </c>
      <c r="C81" s="30">
        <v>19</v>
      </c>
      <c r="D81" s="26">
        <v>0.79200000000000004</v>
      </c>
      <c r="E81" s="30">
        <v>5</v>
      </c>
      <c r="F81" s="27">
        <v>0.20799999999999999</v>
      </c>
    </row>
    <row r="82" spans="2:6" ht="24" x14ac:dyDescent="0.25">
      <c r="B82" s="9" t="s">
        <v>35</v>
      </c>
      <c r="C82" s="31">
        <v>16</v>
      </c>
      <c r="D82" s="28">
        <v>0.66700000000000004</v>
      </c>
      <c r="E82" s="31">
        <v>8</v>
      </c>
      <c r="F82" s="29">
        <v>0.33300000000000002</v>
      </c>
    </row>
    <row r="83" spans="2:6" ht="72" x14ac:dyDescent="0.25">
      <c r="B83" s="8" t="s">
        <v>36</v>
      </c>
      <c r="C83" s="30">
        <v>20</v>
      </c>
      <c r="D83" s="26">
        <v>0.83299999999999996</v>
      </c>
      <c r="E83" s="30">
        <v>4</v>
      </c>
      <c r="F83" s="27">
        <v>0.16700000000000001</v>
      </c>
    </row>
    <row r="84" spans="2:6" ht="24" x14ac:dyDescent="0.25">
      <c r="B84" s="9" t="s">
        <v>37</v>
      </c>
      <c r="C84" s="31">
        <v>12</v>
      </c>
      <c r="D84" s="28">
        <v>0.5</v>
      </c>
      <c r="E84" s="31">
        <v>12</v>
      </c>
      <c r="F84" s="29">
        <v>0.5</v>
      </c>
    </row>
    <row r="85" spans="2:6" ht="24" x14ac:dyDescent="0.25">
      <c r="B85" s="8" t="s">
        <v>38</v>
      </c>
      <c r="C85" s="30">
        <v>24</v>
      </c>
      <c r="D85" s="26">
        <v>1</v>
      </c>
      <c r="E85" s="30">
        <v>0</v>
      </c>
      <c r="F85" s="27">
        <v>0</v>
      </c>
    </row>
    <row r="86" spans="2:6" ht="72" x14ac:dyDescent="0.25">
      <c r="B86" s="9" t="s">
        <v>39</v>
      </c>
      <c r="C86" s="31">
        <v>21</v>
      </c>
      <c r="D86" s="28">
        <v>0.875</v>
      </c>
      <c r="E86" s="31">
        <v>3</v>
      </c>
      <c r="F86" s="29">
        <v>0.125</v>
      </c>
    </row>
    <row r="87" spans="2:6" ht="24" x14ac:dyDescent="0.25">
      <c r="B87" s="10" t="s">
        <v>40</v>
      </c>
      <c r="C87" s="32">
        <v>24</v>
      </c>
      <c r="D87" s="16">
        <v>1</v>
      </c>
      <c r="E87" s="32">
        <v>0</v>
      </c>
      <c r="F87" s="17"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V29"/>
  <sheetViews>
    <sheetView showGridLines="0" workbookViewId="0">
      <selection activeCell="Y44" sqref="Y44"/>
    </sheetView>
  </sheetViews>
  <sheetFormatPr defaultRowHeight="15" x14ac:dyDescent="0.25"/>
  <sheetData>
    <row r="3" spans="12:22" x14ac:dyDescent="0.25">
      <c r="M3" s="2"/>
      <c r="N3" s="2"/>
      <c r="O3" s="2"/>
      <c r="P3" s="2"/>
      <c r="Q3" s="2"/>
      <c r="R3" s="2"/>
      <c r="S3" s="2"/>
    </row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2" x14ac:dyDescent="0.25">
      <c r="L6" s="2"/>
      <c r="M6" s="2"/>
      <c r="N6" s="2"/>
      <c r="O6" s="2"/>
      <c r="P6" s="2"/>
      <c r="Q6" s="2"/>
      <c r="R6" s="2"/>
      <c r="S6" s="2"/>
      <c r="T6" s="3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23">
        <v>1</v>
      </c>
      <c r="N8" s="4">
        <v>5.8999999999999997E-2</v>
      </c>
      <c r="O8" s="4">
        <v>0.17599999999999999</v>
      </c>
      <c r="P8" s="4">
        <v>0.11799999999999999</v>
      </c>
      <c r="Q8" s="4">
        <v>0.47099999999999997</v>
      </c>
      <c r="R8" s="4">
        <v>0.17599999999999999</v>
      </c>
      <c r="S8" s="24">
        <v>3.53</v>
      </c>
      <c r="T8" s="3"/>
      <c r="U8" s="3"/>
      <c r="V8" s="3"/>
    </row>
    <row r="9" spans="12:22" x14ac:dyDescent="0.25">
      <c r="L9" s="2"/>
      <c r="M9" s="2"/>
      <c r="N9" s="2"/>
      <c r="O9" s="2"/>
      <c r="P9" s="2"/>
      <c r="Q9" s="2"/>
      <c r="R9" s="2"/>
      <c r="S9" s="2"/>
      <c r="T9" s="3"/>
      <c r="U9" s="3"/>
      <c r="V9" s="3"/>
    </row>
    <row r="10" spans="12:22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23">
        <v>1</v>
      </c>
      <c r="O23" s="4">
        <v>0</v>
      </c>
      <c r="P23" s="4">
        <v>0.1</v>
      </c>
      <c r="Q23" s="4">
        <v>0.1</v>
      </c>
      <c r="R23" s="4">
        <v>0.5</v>
      </c>
      <c r="S23" s="4">
        <v>0.3</v>
      </c>
      <c r="T23" s="33">
        <v>4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Z109" sqref="Z109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3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3"/>
      <c r="V8" s="3"/>
      <c r="W8" s="2"/>
      <c r="X8" s="2"/>
    </row>
    <row r="9" spans="10:24" x14ac:dyDescent="0.25">
      <c r="J9" s="2"/>
      <c r="K9" s="2"/>
      <c r="L9" s="2"/>
      <c r="M9" s="2"/>
      <c r="N9" s="3">
        <v>10</v>
      </c>
      <c r="O9" s="3">
        <v>2</v>
      </c>
      <c r="P9" s="3">
        <v>0</v>
      </c>
      <c r="Q9" s="3">
        <v>2</v>
      </c>
      <c r="R9" s="3">
        <v>0</v>
      </c>
      <c r="S9" s="3">
        <v>2</v>
      </c>
      <c r="T9" s="3">
        <v>0</v>
      </c>
      <c r="U9" s="3"/>
      <c r="V9" s="3"/>
      <c r="W9" s="2"/>
      <c r="X9" s="2"/>
    </row>
    <row r="10" spans="10:24" x14ac:dyDescent="0.25">
      <c r="J10" s="2"/>
      <c r="K10" s="2"/>
      <c r="L10" s="2"/>
      <c r="M10" s="2"/>
      <c r="N10" s="3"/>
      <c r="O10" s="3"/>
      <c r="P10" s="3"/>
      <c r="Q10" s="3"/>
      <c r="R10" s="3"/>
      <c r="S10" s="3"/>
      <c r="T10" s="3"/>
      <c r="U10" s="3"/>
      <c r="V10" s="3"/>
      <c r="W10" s="2"/>
      <c r="X10" s="2"/>
    </row>
    <row r="11" spans="10:24" x14ac:dyDescent="0.25">
      <c r="J11" s="2"/>
      <c r="K11" s="2"/>
      <c r="L11" s="2"/>
      <c r="M11" s="3"/>
      <c r="N11" s="3"/>
      <c r="O11" s="3"/>
      <c r="P11" s="3"/>
      <c r="Q11" s="3"/>
      <c r="R11" s="3"/>
      <c r="S11" s="3"/>
      <c r="T11" s="3"/>
      <c r="U11" s="3"/>
      <c r="V11" s="2"/>
      <c r="W11" s="2"/>
      <c r="X11" s="2"/>
    </row>
    <row r="12" spans="10:24" x14ac:dyDescent="0.25">
      <c r="J12" s="2"/>
      <c r="K12" s="2"/>
      <c r="L12" s="2"/>
      <c r="M12" s="3"/>
      <c r="N12" s="3"/>
      <c r="O12" s="3"/>
      <c r="P12" s="3"/>
      <c r="Q12" s="3"/>
      <c r="R12" s="3"/>
      <c r="S12" s="3"/>
      <c r="T12" s="3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3"/>
      <c r="N22" s="3"/>
      <c r="O22" s="3"/>
      <c r="P22" s="3"/>
      <c r="Q22" s="3"/>
      <c r="R22" s="3"/>
      <c r="S22" s="3"/>
      <c r="T22" s="2"/>
      <c r="U22" s="2"/>
    </row>
    <row r="23" spans="11:21" ht="17.25" customHeight="1" x14ac:dyDescent="0.25">
      <c r="K23" s="2"/>
      <c r="L23" s="2"/>
      <c r="M23" s="3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2"/>
      <c r="U23" s="2"/>
    </row>
    <row r="24" spans="11:21" ht="16.5" customHeight="1" x14ac:dyDescent="0.25">
      <c r="K24" s="2"/>
      <c r="L24" s="2"/>
      <c r="M24" s="3"/>
      <c r="N24" s="34">
        <v>3</v>
      </c>
      <c r="O24" s="34">
        <v>3</v>
      </c>
      <c r="P24" s="34">
        <v>4</v>
      </c>
      <c r="Q24" s="34">
        <v>0</v>
      </c>
      <c r="R24" s="34">
        <v>0</v>
      </c>
      <c r="S24" s="3"/>
      <c r="T24" s="2"/>
      <c r="U24" s="2"/>
    </row>
    <row r="25" spans="11:21" x14ac:dyDescent="0.25">
      <c r="K25" s="2"/>
      <c r="L25" s="2"/>
      <c r="M25" s="3"/>
      <c r="N25" s="3"/>
      <c r="O25" s="3"/>
      <c r="P25" s="3"/>
      <c r="Q25" s="3"/>
      <c r="R25" s="3"/>
      <c r="S25" s="3"/>
      <c r="T25" s="2"/>
      <c r="U25" s="2"/>
    </row>
    <row r="26" spans="11:21" x14ac:dyDescent="0.25">
      <c r="K26" s="2"/>
      <c r="L26" s="2"/>
      <c r="M26" s="2"/>
      <c r="N26" s="3"/>
      <c r="O26" s="3"/>
      <c r="P26" s="3"/>
      <c r="Q26" s="3"/>
      <c r="R26" s="3"/>
      <c r="S26" s="3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6" t="s">
        <v>52</v>
      </c>
      <c r="C42" s="37"/>
      <c r="D42" s="37"/>
      <c r="E42" s="37"/>
      <c r="F42" s="37"/>
      <c r="G42" s="37"/>
      <c r="H42" s="37"/>
      <c r="I42" s="37"/>
      <c r="J42" s="38"/>
    </row>
    <row r="43" spans="2:10" x14ac:dyDescent="0.25">
      <c r="B43" s="5"/>
      <c r="C43" s="56" t="s">
        <v>16</v>
      </c>
      <c r="D43" s="56"/>
      <c r="E43" s="56" t="s">
        <v>17</v>
      </c>
      <c r="F43" s="56"/>
      <c r="G43" s="57" t="s">
        <v>18</v>
      </c>
      <c r="H43" s="57"/>
      <c r="I43" s="56" t="s">
        <v>17</v>
      </c>
      <c r="J43" s="58"/>
    </row>
    <row r="44" spans="2:10" ht="120" x14ac:dyDescent="0.25">
      <c r="B44" s="8" t="s">
        <v>51</v>
      </c>
      <c r="C44" s="54">
        <v>22</v>
      </c>
      <c r="D44" s="54"/>
      <c r="E44" s="47">
        <v>0.91700000000000004</v>
      </c>
      <c r="F44" s="47"/>
      <c r="G44" s="45">
        <v>2</v>
      </c>
      <c r="H44" s="45"/>
      <c r="I44" s="47">
        <v>8.3000000000000004E-2</v>
      </c>
      <c r="J44" s="48"/>
    </row>
    <row r="45" spans="2:10" ht="48" x14ac:dyDescent="0.25">
      <c r="B45" s="9" t="s">
        <v>53</v>
      </c>
      <c r="C45" s="53">
        <v>16</v>
      </c>
      <c r="D45" s="53"/>
      <c r="E45" s="49">
        <v>0.66700000000000004</v>
      </c>
      <c r="F45" s="49"/>
      <c r="G45" s="44">
        <v>8</v>
      </c>
      <c r="H45" s="44"/>
      <c r="I45" s="49">
        <v>0.33300000000000002</v>
      </c>
      <c r="J45" s="50"/>
    </row>
    <row r="46" spans="2:10" ht="24" x14ac:dyDescent="0.25">
      <c r="B46" s="8" t="s">
        <v>54</v>
      </c>
      <c r="C46" s="54">
        <v>22</v>
      </c>
      <c r="D46" s="54"/>
      <c r="E46" s="47">
        <v>0.91700000000000004</v>
      </c>
      <c r="F46" s="47"/>
      <c r="G46" s="45">
        <v>2</v>
      </c>
      <c r="H46" s="45"/>
      <c r="I46" s="47">
        <v>8.3000000000000004E-2</v>
      </c>
      <c r="J46" s="48"/>
    </row>
    <row r="47" spans="2:10" ht="24" x14ac:dyDescent="0.25">
      <c r="B47" s="18" t="s">
        <v>55</v>
      </c>
      <c r="C47" s="55">
        <v>19</v>
      </c>
      <c r="D47" s="55"/>
      <c r="E47" s="51">
        <v>0.79200000000000004</v>
      </c>
      <c r="F47" s="51"/>
      <c r="G47" s="46">
        <v>5</v>
      </c>
      <c r="H47" s="46"/>
      <c r="I47" s="51">
        <v>0.20799999999999999</v>
      </c>
      <c r="J47" s="52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3"/>
      <c r="N51" s="3"/>
      <c r="O51" s="3"/>
      <c r="P51" s="3"/>
      <c r="Q51" s="3"/>
      <c r="R51" s="3"/>
      <c r="S51" s="2"/>
      <c r="T51" s="2"/>
      <c r="U51" s="2"/>
      <c r="V51" s="2"/>
    </row>
    <row r="52" spans="11:22" x14ac:dyDescent="0.25">
      <c r="K52" s="2"/>
      <c r="L52" s="2"/>
      <c r="M52" s="3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3"/>
      <c r="N53" s="34">
        <v>2</v>
      </c>
      <c r="O53" s="34">
        <v>1</v>
      </c>
      <c r="P53" s="34">
        <v>2</v>
      </c>
      <c r="Q53" s="34">
        <v>12</v>
      </c>
      <c r="R53" s="4"/>
      <c r="S53" s="2"/>
      <c r="T53" s="2"/>
      <c r="U53" s="2"/>
      <c r="V53" s="2"/>
    </row>
    <row r="54" spans="11:22" x14ac:dyDescent="0.25">
      <c r="K54" s="2"/>
      <c r="L54" s="2"/>
      <c r="M54" s="3"/>
      <c r="N54" s="3"/>
      <c r="O54" s="3"/>
      <c r="P54" s="3"/>
      <c r="Q54" s="3"/>
      <c r="R54" s="3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3"/>
      <c r="O71" s="3"/>
      <c r="P71" s="3"/>
      <c r="Q71" s="3"/>
      <c r="R71" s="3"/>
      <c r="S71" s="2"/>
      <c r="T71" s="3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3"/>
    </row>
    <row r="73" spans="12:20" x14ac:dyDescent="0.25">
      <c r="L73" s="2"/>
      <c r="M73" s="2"/>
      <c r="N73" s="3">
        <v>1</v>
      </c>
      <c r="O73" s="3">
        <v>1</v>
      </c>
      <c r="P73" s="3">
        <v>1</v>
      </c>
      <c r="Q73" s="3">
        <v>0</v>
      </c>
      <c r="R73" s="3">
        <v>5</v>
      </c>
      <c r="S73" s="2"/>
      <c r="T73" s="3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3"/>
      <c r="N91" s="3"/>
      <c r="O91" s="3"/>
      <c r="P91" s="3"/>
      <c r="Q91" s="3"/>
      <c r="R91" s="3"/>
      <c r="S91" s="3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3"/>
      <c r="N93" s="3"/>
      <c r="O93" s="3"/>
      <c r="P93" s="3"/>
      <c r="Q93" s="3"/>
      <c r="R93" s="2"/>
      <c r="S93" s="2"/>
      <c r="T93" s="2"/>
    </row>
    <row r="94" spans="11:20" x14ac:dyDescent="0.25">
      <c r="K94" s="2"/>
      <c r="L94" s="2"/>
      <c r="M94" s="3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3"/>
      <c r="N95" s="3">
        <v>4</v>
      </c>
      <c r="O95" s="3">
        <v>1</v>
      </c>
      <c r="P95" s="3">
        <v>1</v>
      </c>
      <c r="Q95" s="3">
        <v>10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2012-12-04T10:55:53Z</dcterms:modified>
</cp:coreProperties>
</file>