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<sst xmlns="http://schemas.openxmlformats.org/spreadsheetml/2006/main" count="124" uniqueCount="74">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</sst>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0" fontId="0" fillId="0" borderId="0" xfId="0" applyFont="1"/>
    <xf numFmtId="10" fontId="3" fillId="0" borderId="0" xfId="1" applyNumberFormat="1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5285761312537E-3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691585728393762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7.6999999999999999E-2</c:v>
                </c:pt>
                <c:pt idx="1">
                  <c:v>0.2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45107914880841E-2"/>
                  <c:y val="-6.5037321554317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844944383947161E-2"/>
                  <c:y val="-6.5038601882081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0.192</c:v>
                </c:pt>
                <c:pt idx="1">
                  <c:v>0.2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228279371668365E-2"/>
                  <c:y val="-6.1785289033992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997750795537112E-2"/>
                  <c:y val="-6.5037833685423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0.34599999999999997</c:v>
                </c:pt>
                <c:pt idx="1">
                  <c:v>0.32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984422860905003E-2"/>
                  <c:y val="-6.50357851610012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82792048668114E-2"/>
                  <c:y val="-6.50357851610012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0.308</c:v>
                </c:pt>
                <c:pt idx="1">
                  <c:v>0.2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390271806400308E-3"/>
                  <c:y val="-6.3366237756865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637487079012094E-3"/>
                  <c:y val="-6.8290890467959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7.6999999999999999E-2</c:v>
                </c:pt>
                <c:pt idx="1">
                  <c:v>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1455872"/>
        <c:axId val="32994432"/>
      </c:barChart>
      <c:catAx>
        <c:axId val="31455872"/>
        <c:scaling>
          <c:orientation val="maxMin"/>
        </c:scaling>
        <c:delete val="1"/>
        <c:axPos val="l"/>
        <c:majorTickMark val="out"/>
        <c:minorTickMark val="none"/>
        <c:tickLblPos val="none"/>
        <c:crossAx val="32994432"/>
        <c:crosses val="autoZero"/>
        <c:auto val="1"/>
        <c:lblAlgn val="ctr"/>
        <c:lblOffset val="100"/>
        <c:noMultiLvlLbl val="0"/>
      </c:catAx>
      <c:valAx>
        <c:axId val="329944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4558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3.1538461538461537</c:v>
                </c:pt>
                <c:pt idx="1">
                  <c:v>3.3846153846153846</c:v>
                </c:pt>
                <c:pt idx="2">
                  <c:v>3.5384615384615383</c:v>
                </c:pt>
                <c:pt idx="3">
                  <c:v>2.9166666666666665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1299072"/>
        <c:axId val="31300608"/>
      </c:barChart>
      <c:catAx>
        <c:axId val="312990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300608"/>
        <c:crosses val="autoZero"/>
        <c:auto val="1"/>
        <c:lblAlgn val="ctr"/>
        <c:lblOffset val="100"/>
        <c:noMultiLvlLbl val="0"/>
      </c:catAx>
      <c:valAx>
        <c:axId val="3130060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1299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74364007823121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547553093259463E-2"/>
                  <c:y val="-4.4526512108064416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496E-3"/>
                  <c:y val="-4.7000618429189858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0.2</c:v>
                </c:pt>
                <c:pt idx="1">
                  <c:v>0.1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454111864825761E-7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927054478301015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80332409972299E-2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6.7000000000000004E-2</c:v>
                </c:pt>
                <c:pt idx="1">
                  <c:v>0.13300000000000001</c:v>
                </c:pt>
                <c:pt idx="2">
                  <c:v>0.13800000000000001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459950123963036E-3"/>
                  <c:y val="-4.6997891497329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773631135443317E-2"/>
                  <c:y val="-4.699867062071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160664819944668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6.7000000000000004E-2</c:v>
                </c:pt>
                <c:pt idx="1">
                  <c:v>3.3000000000000002E-2</c:v>
                </c:pt>
                <c:pt idx="2">
                  <c:v>0.17199999999999999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455304236554916E-2"/>
                  <c:y val="-4.6994385442079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5327865872721592E-2"/>
                  <c:y val="-4.6993995880385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9266982208941336E-2"/>
                  <c:y val="-4.6992632414454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0.23300000000000001</c:v>
                </c:pt>
                <c:pt idx="1">
                  <c:v>0.4</c:v>
                </c:pt>
                <c:pt idx="2">
                  <c:v>0.379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220639663809335E-2"/>
                  <c:y val="-4.6993606318690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7559491351669679E-2"/>
                  <c:y val="-4.6997501935634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776204913444126E-2"/>
                  <c:y val="-4.6992827195301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0.433</c:v>
                </c:pt>
                <c:pt idx="1">
                  <c:v>0.33300000000000002</c:v>
                </c:pt>
                <c:pt idx="2">
                  <c:v>0.31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79258368"/>
        <c:axId val="79259904"/>
      </c:barChart>
      <c:catAx>
        <c:axId val="792583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9259904"/>
        <c:crosses val="autoZero"/>
        <c:auto val="1"/>
        <c:lblAlgn val="ctr"/>
        <c:lblOffset val="100"/>
        <c:noMultiLvlLbl val="0"/>
      </c:catAx>
      <c:valAx>
        <c:axId val="792599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9258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3.7857142857142856</c:v>
                </c:pt>
                <c:pt idx="1">
                  <c:v>3.6428571428571428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78978432"/>
        <c:axId val="78988416"/>
      </c:barChart>
      <c:catAx>
        <c:axId val="789784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988416"/>
        <c:crosses val="autoZero"/>
        <c:auto val="1"/>
        <c:lblAlgn val="ctr"/>
        <c:lblOffset val="100"/>
        <c:noMultiLvlLbl val="0"/>
      </c:catAx>
      <c:valAx>
        <c:axId val="7898841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789784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298260654304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6.0999999999999999E-2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711082445246421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0.24199999999999999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9103425364504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0.54500000000000004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664273073458194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79115008"/>
        <c:axId val="79116544"/>
      </c:barChart>
      <c:catAx>
        <c:axId val="79115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79116544"/>
        <c:crosses val="autoZero"/>
        <c:auto val="1"/>
        <c:lblAlgn val="ctr"/>
        <c:lblOffset val="100"/>
        <c:noMultiLvlLbl val="0"/>
      </c:catAx>
      <c:valAx>
        <c:axId val="7911654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79115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79568256"/>
        <c:axId val="79582336"/>
      </c:barChart>
      <c:catAx>
        <c:axId val="79568256"/>
        <c:scaling>
          <c:orientation val="minMax"/>
        </c:scaling>
        <c:delete val="1"/>
        <c:axPos val="l"/>
        <c:majorTickMark val="out"/>
        <c:minorTickMark val="none"/>
        <c:tickLblPos val="none"/>
        <c:crossAx val="79582336"/>
        <c:crosses val="autoZero"/>
        <c:auto val="1"/>
        <c:lblAlgn val="ctr"/>
        <c:lblOffset val="100"/>
        <c:noMultiLvlLbl val="0"/>
      </c:catAx>
      <c:valAx>
        <c:axId val="79582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9568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14</c:v>
                </c:pt>
                <c:pt idx="1">
                  <c:v>4</c:v>
                </c:pt>
                <c:pt idx="2">
                  <c:v>1</c:v>
                </c:pt>
                <c:pt idx="3">
                  <c:v>8</c:v>
                </c:pt>
                <c:pt idx="4">
                  <c:v>1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79758464"/>
        <c:axId val="79760000"/>
      </c:barChart>
      <c:catAx>
        <c:axId val="79758464"/>
        <c:scaling>
          <c:orientation val="maxMin"/>
        </c:scaling>
        <c:delete val="1"/>
        <c:axPos val="l"/>
        <c:majorTickMark val="out"/>
        <c:minorTickMark val="none"/>
        <c:tickLblPos val="none"/>
        <c:crossAx val="79760000"/>
        <c:crosses val="autoZero"/>
        <c:auto val="1"/>
        <c:lblAlgn val="ctr"/>
        <c:lblOffset val="100"/>
        <c:noMultiLvlLbl val="0"/>
      </c:catAx>
      <c:valAx>
        <c:axId val="797600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9758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15808"/>
        <c:axId val="79817344"/>
      </c:barChart>
      <c:catAx>
        <c:axId val="79815808"/>
        <c:scaling>
          <c:orientation val="maxMin"/>
        </c:scaling>
        <c:delete val="1"/>
        <c:axPos val="l"/>
        <c:majorTickMark val="out"/>
        <c:minorTickMark val="none"/>
        <c:tickLblPos val="none"/>
        <c:crossAx val="79817344"/>
        <c:crosses val="autoZero"/>
        <c:auto val="1"/>
        <c:lblAlgn val="ctr"/>
        <c:lblOffset val="100"/>
        <c:noMultiLvlLbl val="0"/>
      </c:catAx>
      <c:valAx>
        <c:axId val="798173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9815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5</c:v>
                </c:pt>
                <c:pt idx="1">
                  <c:v>2</c:v>
                </c:pt>
                <c:pt idx="2">
                  <c:v>8</c:v>
                </c:pt>
                <c:pt idx="3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89600"/>
        <c:axId val="81291136"/>
      </c:barChart>
      <c:catAx>
        <c:axId val="81289600"/>
        <c:scaling>
          <c:orientation val="maxMin"/>
        </c:scaling>
        <c:delete val="1"/>
        <c:axPos val="l"/>
        <c:majorTickMark val="out"/>
        <c:minorTickMark val="none"/>
        <c:tickLblPos val="none"/>
        <c:crossAx val="81291136"/>
        <c:crosses val="autoZero"/>
        <c:auto val="1"/>
        <c:lblAlgn val="ctr"/>
        <c:lblOffset val="100"/>
        <c:noMultiLvlLbl val="0"/>
      </c:catAx>
      <c:valAx>
        <c:axId val="812911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289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4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146240"/>
        <c:axId val="81147776"/>
      </c:barChart>
      <c:catAx>
        <c:axId val="81146240"/>
        <c:scaling>
          <c:orientation val="maxMin"/>
        </c:scaling>
        <c:delete val="1"/>
        <c:axPos val="l"/>
        <c:majorTickMark val="out"/>
        <c:minorTickMark val="none"/>
        <c:tickLblPos val="none"/>
        <c:crossAx val="81147776"/>
        <c:crosses val="autoZero"/>
        <c:auto val="1"/>
        <c:lblAlgn val="ctr"/>
        <c:lblOffset val="100"/>
        <c:noMultiLvlLbl val="0"/>
      </c:catAx>
      <c:valAx>
        <c:axId val="811477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146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198080"/>
        <c:axId val="82920192"/>
      </c:barChart>
      <c:catAx>
        <c:axId val="81198080"/>
        <c:scaling>
          <c:orientation val="maxMin"/>
        </c:scaling>
        <c:delete val="1"/>
        <c:axPos val="l"/>
        <c:majorTickMark val="out"/>
        <c:minorTickMark val="none"/>
        <c:tickLblPos val="none"/>
        <c:crossAx val="82920192"/>
        <c:crosses val="autoZero"/>
        <c:auto val="1"/>
        <c:lblAlgn val="ctr"/>
        <c:lblOffset val="100"/>
        <c:noMultiLvlLbl val="0"/>
      </c:catAx>
      <c:valAx>
        <c:axId val="829201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198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2.9166666666666665</c:v>
                </c:pt>
                <c:pt idx="1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78400896"/>
        <c:axId val="78410880"/>
      </c:barChart>
      <c:catAx>
        <c:axId val="78400896"/>
        <c:scaling>
          <c:orientation val="maxMin"/>
        </c:scaling>
        <c:delete val="1"/>
        <c:axPos val="l"/>
        <c:majorTickMark val="out"/>
        <c:minorTickMark val="none"/>
        <c:tickLblPos val="none"/>
        <c:crossAx val="78410880"/>
        <c:crosses val="autoZero"/>
        <c:auto val="1"/>
        <c:lblAlgn val="ctr"/>
        <c:lblOffset val="100"/>
        <c:noMultiLvlLbl val="0"/>
      </c:catAx>
      <c:valAx>
        <c:axId val="78410880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78400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10</c:v>
                </c:pt>
                <c:pt idx="1">
                  <c:v>3</c:v>
                </c:pt>
                <c:pt idx="2">
                  <c:v>18</c:v>
                </c:pt>
                <c:pt idx="3">
                  <c:v>11</c:v>
                </c:pt>
                <c:pt idx="4">
                  <c:v>15</c:v>
                </c:pt>
                <c:pt idx="5">
                  <c:v>12</c:v>
                </c:pt>
                <c:pt idx="6">
                  <c:v>7</c:v>
                </c:pt>
                <c:pt idx="7">
                  <c:v>16</c:v>
                </c:pt>
                <c:pt idx="8">
                  <c:v>14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5</c:v>
                </c:pt>
                <c:pt idx="1">
                  <c:v>12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2</c:v>
                </c:pt>
                <c:pt idx="8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78191616"/>
        <c:axId val="78205696"/>
      </c:barChart>
      <c:catAx>
        <c:axId val="781916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205696"/>
        <c:crosses val="autoZero"/>
        <c:auto val="1"/>
        <c:lblAlgn val="ctr"/>
        <c:lblOffset val="100"/>
        <c:noMultiLvlLbl val="0"/>
      </c:catAx>
      <c:valAx>
        <c:axId val="7820569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781916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333333333333334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238095238099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19047619047619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3.2000000000000001E-2</c:v>
                </c:pt>
                <c:pt idx="1">
                  <c:v>0.22600000000000001</c:v>
                </c:pt>
                <c:pt idx="2">
                  <c:v>3.2000000000000001E-2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00000000000007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047469066366705E-2"/>
                  <c:y val="-4.6331419519281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6666666666666668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0.22600000000000001</c:v>
                </c:pt>
                <c:pt idx="1">
                  <c:v>0.161</c:v>
                </c:pt>
                <c:pt idx="2">
                  <c:v>3.2000000000000001E-2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476040494938132E-2"/>
                  <c:y val="-5.14773958076608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380802399700037E-2"/>
                  <c:y val="-4.6329392746423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0476040494938132E-2"/>
                  <c:y val="-4.8902988922470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0.19400000000000001</c:v>
                </c:pt>
                <c:pt idx="1">
                  <c:v>0.19400000000000001</c:v>
                </c:pt>
                <c:pt idx="2">
                  <c:v>9.7000000000000003E-2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809373828271472E-2"/>
                  <c:y val="-4.8903596954327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476190476190476E-2"/>
                  <c:y val="-4.760646232472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4285414323209592E-2"/>
                  <c:y val="-5.0830652588432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0.38700000000000001</c:v>
                </c:pt>
                <c:pt idx="1">
                  <c:v>0.19400000000000001</c:v>
                </c:pt>
                <c:pt idx="2">
                  <c:v>0.35499999999999998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463142107236597E-2"/>
                  <c:y val="-4.89070424681877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770603674540681E-2"/>
                  <c:y val="-4.89033942770420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808503937007874"/>
                  <c:y val="-5.12526266976249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0.161</c:v>
                </c:pt>
                <c:pt idx="1">
                  <c:v>0.22600000000000001</c:v>
                </c:pt>
                <c:pt idx="2">
                  <c:v>0.48399999999999999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78323072"/>
        <c:axId val="78345344"/>
      </c:barChart>
      <c:catAx>
        <c:axId val="783230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345344"/>
        <c:crosses val="autoZero"/>
        <c:auto val="1"/>
        <c:lblAlgn val="ctr"/>
        <c:lblOffset val="100"/>
        <c:noMultiLvlLbl val="0"/>
      </c:catAx>
      <c:valAx>
        <c:axId val="783453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8323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3.6923076923076925</c:v>
                </c:pt>
                <c:pt idx="1">
                  <c:v>3.3076923076923075</c:v>
                </c:pt>
                <c:pt idx="2">
                  <c:v>4.0769230769230766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78725888"/>
        <c:axId val="78727424"/>
      </c:barChart>
      <c:catAx>
        <c:axId val="787258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727424"/>
        <c:crosses val="autoZero"/>
        <c:auto val="1"/>
        <c:lblAlgn val="ctr"/>
        <c:lblOffset val="100"/>
        <c:noMultiLvlLbl val="0"/>
      </c:catAx>
      <c:valAx>
        <c:axId val="78727424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78725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6044129235618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60835303388495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28132387706855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562647754137114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7.6999999999999999E-2</c:v>
                </c:pt>
                <c:pt idx="1">
                  <c:v>0.125</c:v>
                </c:pt>
                <c:pt idx="2">
                  <c:v>8.6999999999999994E-2</c:v>
                </c:pt>
                <c:pt idx="3">
                  <c:v>3.6999999999999998E-2</c:v>
                </c:pt>
                <c:pt idx="4">
                  <c:v>0.111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28132387706855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759200312726867E-3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760441292356184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60835303388495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912529550827423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7.6999999999999999E-2</c:v>
                </c:pt>
                <c:pt idx="1">
                  <c:v>8.3000000000000004E-2</c:v>
                </c:pt>
                <c:pt idx="2">
                  <c:v>0.13</c:v>
                </c:pt>
                <c:pt idx="3">
                  <c:v>7.3999999999999996E-2</c:v>
                </c:pt>
                <c:pt idx="4">
                  <c:v>0.14799999999999999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977023262163154E-2"/>
                  <c:y val="-4.4442270642457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8873252545559459E-2"/>
                  <c:y val="-4.5618956693920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8857243908341244E-2"/>
                  <c:y val="-4.44427705798824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032184806686399E-2"/>
                  <c:y val="-4.4442937225690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799724502522286E-3"/>
                  <c:y val="-4.444327051730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0.23100000000000001</c:v>
                </c:pt>
                <c:pt idx="1">
                  <c:v>0.41699999999999998</c:v>
                </c:pt>
                <c:pt idx="2">
                  <c:v>0.26100000000000001</c:v>
                </c:pt>
                <c:pt idx="3">
                  <c:v>0.111</c:v>
                </c:pt>
                <c:pt idx="4">
                  <c:v>7.3999999999999996E-2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258514671481666E-2"/>
                  <c:y val="-4.5618790048112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889428715027643E-2"/>
                  <c:y val="-4.4441770705033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2580182796299395E-2"/>
                  <c:y val="-4.5620123214577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8857368006304178E-2"/>
                  <c:y val="-4.4442603934074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3585500394011033E-2"/>
                  <c:y val="-4.6558839051978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0.154</c:v>
                </c:pt>
                <c:pt idx="1">
                  <c:v>0.33300000000000002</c:v>
                </c:pt>
                <c:pt idx="2">
                  <c:v>0.34799999999999998</c:v>
                </c:pt>
                <c:pt idx="3">
                  <c:v>0.25900000000000001</c:v>
                </c:pt>
                <c:pt idx="4">
                  <c:v>0.25900000000000001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51091131339079"/>
                  <c:y val="-4.5619456631344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0346915855376235E-3"/>
                  <c:y val="-4.6559005697786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6068514485334839E-2"/>
                  <c:y val="-4.4442437288266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104788319899729"/>
                  <c:y val="-4.5619456631344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2604878290922968E-2"/>
                  <c:y val="-4.66921556985117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0.46200000000000002</c:v>
                </c:pt>
                <c:pt idx="1">
                  <c:v>4.2000000000000003E-2</c:v>
                </c:pt>
                <c:pt idx="2">
                  <c:v>0.17399999999999999</c:v>
                </c:pt>
                <c:pt idx="3">
                  <c:v>0.51900000000000002</c:v>
                </c:pt>
                <c:pt idx="4">
                  <c:v>0.40699999999999997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900224"/>
        <c:axId val="78459648"/>
      </c:barChart>
      <c:catAx>
        <c:axId val="789002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459648"/>
        <c:crosses val="autoZero"/>
        <c:auto val="1"/>
        <c:lblAlgn val="ctr"/>
        <c:lblOffset val="100"/>
        <c:noMultiLvlLbl val="0"/>
      </c:catAx>
      <c:valAx>
        <c:axId val="784596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8900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3.7692307692307692</c:v>
                </c:pt>
                <c:pt idx="1">
                  <c:v>2.75</c:v>
                </c:pt>
                <c:pt idx="2">
                  <c:v>3.5384615384615383</c:v>
                </c:pt>
                <c:pt idx="3">
                  <c:v>4.1538461538461542</c:v>
                </c:pt>
                <c:pt idx="4">
                  <c:v>3.8461538461538463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27104"/>
        <c:axId val="78528896"/>
      </c:barChart>
      <c:catAx>
        <c:axId val="785271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528896"/>
        <c:crosses val="autoZero"/>
        <c:auto val="1"/>
        <c:lblAlgn val="ctr"/>
        <c:lblOffset val="100"/>
        <c:noMultiLvlLbl val="0"/>
      </c:catAx>
      <c:valAx>
        <c:axId val="7852889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78527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0.33333333333333331</c:v>
                </c:pt>
                <c:pt idx="1">
                  <c:v>0.111</c:v>
                </c:pt>
                <c:pt idx="2">
                  <c:v>0.25900000000000001</c:v>
                </c:pt>
                <c:pt idx="3">
                  <c:v>0.222</c:v>
                </c:pt>
                <c:pt idx="4">
                  <c:v>8.6999999999999994E-2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0.22222222222222221</c:v>
                </c:pt>
                <c:pt idx="1">
                  <c:v>0.185</c:v>
                </c:pt>
                <c:pt idx="2">
                  <c:v>0.222</c:v>
                </c:pt>
                <c:pt idx="3">
                  <c:v>0.33300000000000002</c:v>
                </c:pt>
                <c:pt idx="4">
                  <c:v>4.2999999999999997E-2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0.14814814814814814</c:v>
                </c:pt>
                <c:pt idx="1">
                  <c:v>0.37</c:v>
                </c:pt>
                <c:pt idx="2">
                  <c:v>0.14799999999999999</c:v>
                </c:pt>
                <c:pt idx="3">
                  <c:v>0.33300000000000002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0.29629629629629628</c:v>
                </c:pt>
                <c:pt idx="1">
                  <c:v>0.33300000000000002</c:v>
                </c:pt>
                <c:pt idx="2">
                  <c:v>0.25900000000000001</c:v>
                </c:pt>
                <c:pt idx="3">
                  <c:v>7.3999999999999996E-2</c:v>
                </c:pt>
                <c:pt idx="4">
                  <c:v>4.2999999999999997E-2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0.111</c:v>
                </c:pt>
                <c:pt idx="3">
                  <c:v>3.6999999999999998E-2</c:v>
                </c:pt>
                <c:pt idx="4">
                  <c:v>0.82599999999999996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614912"/>
        <c:axId val="78616448"/>
      </c:barChart>
      <c:catAx>
        <c:axId val="78614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78616448"/>
        <c:crosses val="autoZero"/>
        <c:auto val="1"/>
        <c:lblAlgn val="ctr"/>
        <c:lblOffset val="100"/>
        <c:noMultiLvlLbl val="0"/>
      </c:catAx>
      <c:valAx>
        <c:axId val="786164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8614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631571676810098E-3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7.0175428902413467E-3"/>
                  <c:y val="-4.1054948776564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3333328728646396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6.7000000000000004E-2</c:v>
                </c:pt>
                <c:pt idx="1">
                  <c:v>0</c:v>
                </c:pt>
                <c:pt idx="2">
                  <c:v>9.4E-2</c:v>
                </c:pt>
                <c:pt idx="3">
                  <c:v>0.185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9122662091081355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859643064008483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035085780482758E-2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5087576310598723E-2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0.23300000000000001</c:v>
                </c:pt>
                <c:pt idx="1">
                  <c:v>0.219</c:v>
                </c:pt>
                <c:pt idx="2">
                  <c:v>0.125</c:v>
                </c:pt>
                <c:pt idx="3">
                  <c:v>0.185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0877185954249768E-2"/>
                  <c:y val="-4.10541790780551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87576310598723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684062206926068E-2"/>
                  <c:y val="-4.10541790780551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0175428902413475E-2"/>
                  <c:y val="-4.300844359264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0.23300000000000001</c:v>
                </c:pt>
                <c:pt idx="1">
                  <c:v>0.188</c:v>
                </c:pt>
                <c:pt idx="2">
                  <c:v>0.312</c:v>
                </c:pt>
                <c:pt idx="3">
                  <c:v>0.29599999999999999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94721937460708E-2"/>
                  <c:y val="-4.1052023922229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5438586070094474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7192971792654816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6140066840714625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0.312</c:v>
                </c:pt>
                <c:pt idx="2">
                  <c:v>0.312</c:v>
                </c:pt>
                <c:pt idx="3">
                  <c:v>0.25900000000000001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689042866550234E-2"/>
                  <c:y val="-4.3005826617713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5365511069828561E-2"/>
                  <c:y val="-4.300613449711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034255555428159E-2"/>
                  <c:y val="-4.1051254223720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586127422830856E-3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0.13300000000000001</c:v>
                </c:pt>
                <c:pt idx="1">
                  <c:v>0.28100000000000003</c:v>
                </c:pt>
                <c:pt idx="2">
                  <c:v>0.156</c:v>
                </c:pt>
                <c:pt idx="3">
                  <c:v>7.3999999999999996E-2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1234688"/>
        <c:axId val="31252864"/>
      </c:barChart>
      <c:catAx>
        <c:axId val="312346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252864"/>
        <c:crosses val="autoZero"/>
        <c:auto val="1"/>
        <c:lblAlgn val="ctr"/>
        <c:lblOffset val="100"/>
        <c:noMultiLvlLbl val="0"/>
      </c:catAx>
      <c:valAx>
        <c:axId val="312528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234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85725</xdr:rowOff>
    </xdr:from>
    <xdr:to>
      <xdr:col>10</xdr:col>
      <xdr:colOff>200026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2,8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T75" sqref="T75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3" t="s">
        <v>69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5" t="s">
        <v>72</v>
      </c>
      <c r="M8" s="36">
        <v>7.6999999999999999E-2</v>
      </c>
      <c r="N8" s="36">
        <v>0.192</v>
      </c>
      <c r="O8" s="36">
        <v>0.34599999999999997</v>
      </c>
      <c r="P8" s="36">
        <v>0.308</v>
      </c>
      <c r="Q8" s="36">
        <v>7.6999999999999999E-2</v>
      </c>
      <c r="R8" s="37">
        <f>(2*1+5*2+9*3+8*4+2*5)/26</f>
        <v>3.1153846153846154</v>
      </c>
      <c r="S8" s="3"/>
      <c r="T8" s="2"/>
    </row>
    <row r="9" spans="1:20" x14ac:dyDescent="0.25">
      <c r="K9" s="2"/>
      <c r="L9" s="3" t="s">
        <v>0</v>
      </c>
      <c r="M9" s="36">
        <v>0.2</v>
      </c>
      <c r="N9" s="36">
        <v>0.2</v>
      </c>
      <c r="O9" s="36">
        <v>0.32</v>
      </c>
      <c r="P9" s="36">
        <v>0.2</v>
      </c>
      <c r="Q9" s="36">
        <v>0.08</v>
      </c>
      <c r="R9" s="37">
        <f>(5*1+5*2+8*3+5*4+2*5)/25</f>
        <v>2.76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35" t="s">
        <v>73</v>
      </c>
      <c r="N31" s="36">
        <v>8.3000000000000004E-2</v>
      </c>
      <c r="O31" s="36">
        <v>0.25</v>
      </c>
      <c r="P31" s="36">
        <v>0.41699999999999998</v>
      </c>
      <c r="Q31" s="36">
        <v>0.16700000000000001</v>
      </c>
      <c r="R31" s="36">
        <v>8.3000000000000004E-2</v>
      </c>
      <c r="S31" s="37">
        <f>(1*1+3*2+5*3+2*4+1*5)/12</f>
        <v>2.9166666666666665</v>
      </c>
      <c r="T31" s="2"/>
      <c r="U31" s="2"/>
    </row>
    <row r="32" spans="11:21" x14ac:dyDescent="0.25">
      <c r="K32" s="2"/>
      <c r="L32" s="2"/>
      <c r="M32" s="3" t="s">
        <v>0</v>
      </c>
      <c r="N32" s="36">
        <v>0.33300000000000002</v>
      </c>
      <c r="O32" s="36">
        <v>0.16700000000000001</v>
      </c>
      <c r="P32" s="36">
        <v>0.25</v>
      </c>
      <c r="Q32" s="36">
        <v>0.16700000000000001</v>
      </c>
      <c r="R32" s="36">
        <v>8.3000000000000004E-2</v>
      </c>
      <c r="S32" s="37">
        <f>(4*1+2*2+3*3+2*4+1*5)/12</f>
        <v>2.5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2"/>
      <c r="R45" s="2"/>
      <c r="S45" s="2"/>
    </row>
    <row r="46" spans="11:21" x14ac:dyDescent="0.25">
      <c r="M46" s="2"/>
      <c r="N46" s="3">
        <v>1</v>
      </c>
      <c r="O46" s="40">
        <v>10</v>
      </c>
      <c r="P46" s="40">
        <v>5</v>
      </c>
      <c r="Q46" s="2"/>
      <c r="R46" s="2"/>
      <c r="S46" s="2"/>
    </row>
    <row r="47" spans="11:21" x14ac:dyDescent="0.25">
      <c r="M47" s="2"/>
      <c r="N47" s="3">
        <v>2</v>
      </c>
      <c r="O47" s="40">
        <v>3</v>
      </c>
      <c r="P47" s="40">
        <v>12</v>
      </c>
      <c r="Q47" s="2"/>
      <c r="R47" s="2"/>
      <c r="S47" s="2"/>
    </row>
    <row r="48" spans="11:21" x14ac:dyDescent="0.25">
      <c r="M48" s="2"/>
      <c r="N48" s="3">
        <v>3</v>
      </c>
      <c r="O48" s="40">
        <v>18</v>
      </c>
      <c r="P48" s="40">
        <v>4</v>
      </c>
      <c r="Q48" s="2"/>
      <c r="R48" s="2"/>
      <c r="S48" s="2"/>
    </row>
    <row r="49" spans="13:19" x14ac:dyDescent="0.25">
      <c r="M49" s="2"/>
      <c r="N49" s="3">
        <v>4</v>
      </c>
      <c r="O49" s="40">
        <v>11</v>
      </c>
      <c r="P49" s="40">
        <v>4</v>
      </c>
      <c r="Q49" s="2"/>
      <c r="R49" s="2"/>
      <c r="S49" s="2"/>
    </row>
    <row r="50" spans="13:19" x14ac:dyDescent="0.25">
      <c r="M50" s="2"/>
      <c r="N50" s="3">
        <v>5</v>
      </c>
      <c r="O50" s="40">
        <v>15</v>
      </c>
      <c r="P50" s="40">
        <v>3</v>
      </c>
      <c r="Q50" s="2"/>
      <c r="R50" s="2"/>
      <c r="S50" s="2"/>
    </row>
    <row r="51" spans="13:19" x14ac:dyDescent="0.25">
      <c r="M51" s="2"/>
      <c r="N51" s="3">
        <v>6</v>
      </c>
      <c r="O51" s="40">
        <v>12</v>
      </c>
      <c r="P51" s="40">
        <v>5</v>
      </c>
      <c r="Q51" s="2"/>
      <c r="R51" s="2"/>
      <c r="S51" s="2"/>
    </row>
    <row r="52" spans="13:19" x14ac:dyDescent="0.25">
      <c r="M52" s="2"/>
      <c r="N52" s="3">
        <v>7</v>
      </c>
      <c r="O52" s="40">
        <v>7</v>
      </c>
      <c r="P52" s="40">
        <v>9</v>
      </c>
      <c r="Q52" s="2"/>
      <c r="R52" s="2"/>
      <c r="S52" s="2"/>
    </row>
    <row r="53" spans="13:19" x14ac:dyDescent="0.25">
      <c r="M53" s="2"/>
      <c r="N53" s="3">
        <v>8</v>
      </c>
      <c r="O53" s="40">
        <v>16</v>
      </c>
      <c r="P53" s="40">
        <v>2</v>
      </c>
      <c r="Q53" s="2"/>
      <c r="R53" s="2"/>
      <c r="S53" s="2"/>
    </row>
    <row r="54" spans="13:19" x14ac:dyDescent="0.25">
      <c r="M54" s="2"/>
      <c r="N54" s="3">
        <v>9</v>
      </c>
      <c r="O54" s="40">
        <v>14</v>
      </c>
      <c r="P54" s="40">
        <v>4</v>
      </c>
      <c r="Q54" s="2"/>
      <c r="R54" s="2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3"/>
      <c r="O56" s="3"/>
      <c r="P56" s="3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79" sqref="X79"/>
    </sheetView>
  </sheetViews>
  <sheetFormatPr defaultRowHeight="15" x14ac:dyDescent="0.25"/>
  <sheetData>
    <row r="2" spans="1:23" ht="27.75" customHeight="1" x14ac:dyDescent="0.35">
      <c r="A2" s="43" t="s">
        <v>70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38"/>
      <c r="N9" s="38"/>
      <c r="O9" s="38"/>
      <c r="P9" s="38"/>
      <c r="Q9" s="38"/>
      <c r="R9" s="38"/>
      <c r="S9" s="38"/>
      <c r="T9" s="38"/>
      <c r="U9" s="38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35">
        <v>1</v>
      </c>
      <c r="O12" s="36">
        <v>3.2000000000000001E-2</v>
      </c>
      <c r="P12" s="36">
        <v>0.22600000000000001</v>
      </c>
      <c r="Q12" s="36">
        <v>0.19400000000000001</v>
      </c>
      <c r="R12" s="36">
        <v>0.38700000000000001</v>
      </c>
      <c r="S12" s="36">
        <v>0.161</v>
      </c>
      <c r="T12" s="37">
        <f>(1*1+7*2+6*3+12*4+5*5)/31</f>
        <v>3.4193548387096775</v>
      </c>
      <c r="U12" s="2"/>
      <c r="V12" s="3"/>
      <c r="W12" s="2"/>
    </row>
    <row r="13" spans="1:23" x14ac:dyDescent="0.25">
      <c r="M13" s="2"/>
      <c r="N13" s="3">
        <v>2</v>
      </c>
      <c r="O13" s="36">
        <v>0.22600000000000001</v>
      </c>
      <c r="P13" s="36">
        <v>0.161</v>
      </c>
      <c r="Q13" s="36">
        <v>0.19400000000000001</v>
      </c>
      <c r="R13" s="36">
        <v>0.19400000000000001</v>
      </c>
      <c r="S13" s="36">
        <v>0.22600000000000001</v>
      </c>
      <c r="T13" s="37">
        <f>(7*1+5*2+6*3+6*4+7*5)/31</f>
        <v>3.032258064516129</v>
      </c>
      <c r="U13" s="2"/>
      <c r="V13" s="3"/>
      <c r="W13" s="2"/>
    </row>
    <row r="14" spans="1:23" x14ac:dyDescent="0.25">
      <c r="M14" s="2"/>
      <c r="N14" s="3">
        <v>3</v>
      </c>
      <c r="O14" s="36">
        <v>3.2000000000000001E-2</v>
      </c>
      <c r="P14" s="36">
        <v>3.2000000000000001E-2</v>
      </c>
      <c r="Q14" s="36">
        <v>9.7000000000000003E-2</v>
      </c>
      <c r="R14" s="36">
        <v>0.35499999999999998</v>
      </c>
      <c r="S14" s="36">
        <v>0.48399999999999999</v>
      </c>
      <c r="T14" s="37">
        <f>(1*1+1*2+3*3+11*4+15*5)/31</f>
        <v>4.225806451612903</v>
      </c>
      <c r="U14" s="2"/>
      <c r="V14" s="3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3"/>
      <c r="O42" s="35">
        <v>1</v>
      </c>
      <c r="P42" s="36">
        <v>0</v>
      </c>
      <c r="Q42" s="36">
        <v>0.154</v>
      </c>
      <c r="R42" s="36">
        <v>0.154</v>
      </c>
      <c r="S42" s="36">
        <v>0.53800000000000003</v>
      </c>
      <c r="T42" s="36">
        <v>0.154</v>
      </c>
      <c r="U42" s="37">
        <f>(0*1+2*2+2*3+7*4+2*5)/13</f>
        <v>3.6923076923076925</v>
      </c>
      <c r="V42" s="2"/>
      <c r="W42" s="2"/>
    </row>
    <row r="43" spans="13:23" x14ac:dyDescent="0.25">
      <c r="M43" s="2"/>
      <c r="N43" s="3"/>
      <c r="O43" s="3">
        <v>2</v>
      </c>
      <c r="P43" s="36">
        <v>0.23100000000000001</v>
      </c>
      <c r="Q43" s="36">
        <v>7.6999999999999999E-2</v>
      </c>
      <c r="R43" s="36">
        <v>0.154</v>
      </c>
      <c r="S43" s="36">
        <v>0.23100000000000001</v>
      </c>
      <c r="T43" s="36">
        <v>0.308</v>
      </c>
      <c r="U43" s="37">
        <f>(3*1+1*2+2*3+3*4+4*5)/13</f>
        <v>3.3076923076923075</v>
      </c>
      <c r="V43" s="2"/>
      <c r="W43" s="2"/>
    </row>
    <row r="44" spans="13:23" x14ac:dyDescent="0.25">
      <c r="M44" s="2"/>
      <c r="N44" s="3"/>
      <c r="O44" s="3">
        <v>3</v>
      </c>
      <c r="P44" s="36">
        <v>7.6999999999999999E-2</v>
      </c>
      <c r="Q44" s="36">
        <v>0</v>
      </c>
      <c r="R44" s="36">
        <v>0.154</v>
      </c>
      <c r="S44" s="36">
        <v>0.308</v>
      </c>
      <c r="T44" s="36">
        <v>0.46200000000000002</v>
      </c>
      <c r="U44" s="37">
        <f>(1*1+0*2+2*3+4*4+6*5)/13</f>
        <v>4.0769230769230766</v>
      </c>
      <c r="V44" s="2"/>
      <c r="W44" s="2"/>
    </row>
    <row r="45" spans="13:23" x14ac:dyDescent="0.25">
      <c r="M45" s="2"/>
      <c r="N45" s="3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12" sqref="AA112"/>
    </sheetView>
  </sheetViews>
  <sheetFormatPr defaultRowHeight="15" x14ac:dyDescent="0.25"/>
  <sheetData>
    <row r="2" spans="1:21" ht="31.5" customHeight="1" x14ac:dyDescent="0.35">
      <c r="A2" s="43" t="s">
        <v>71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2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2"/>
      <c r="K8" s="2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2"/>
      <c r="K9" s="2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2"/>
      <c r="L11" s="3"/>
      <c r="M11" s="35">
        <v>1</v>
      </c>
      <c r="N11" s="36">
        <v>7.6999999999999999E-2</v>
      </c>
      <c r="O11" s="36">
        <v>7.6999999999999999E-2</v>
      </c>
      <c r="P11" s="36">
        <v>0.23100000000000001</v>
      </c>
      <c r="Q11" s="36">
        <v>0.154</v>
      </c>
      <c r="R11" s="36">
        <v>0.46200000000000002</v>
      </c>
      <c r="S11" s="37">
        <f>(2*1+2*2+6*3+4*4+12*5)/26</f>
        <v>3.8461538461538463</v>
      </c>
      <c r="T11" s="2"/>
      <c r="U11" s="3"/>
    </row>
    <row r="12" spans="1:21" x14ac:dyDescent="0.25">
      <c r="I12" s="3"/>
      <c r="J12" s="2"/>
      <c r="K12" s="2"/>
      <c r="L12" s="3"/>
      <c r="M12" s="3">
        <v>2</v>
      </c>
      <c r="N12" s="36">
        <v>0.125</v>
      </c>
      <c r="O12" s="36">
        <v>8.3000000000000004E-2</v>
      </c>
      <c r="P12" s="36">
        <v>0.41699999999999998</v>
      </c>
      <c r="Q12" s="36">
        <v>0.33300000000000002</v>
      </c>
      <c r="R12" s="36">
        <v>4.2000000000000003E-2</v>
      </c>
      <c r="S12" s="37">
        <f>(3*1+2*2+10*3+8*4+1*5)/24</f>
        <v>3.0833333333333335</v>
      </c>
      <c r="T12" s="2"/>
      <c r="U12" s="3"/>
    </row>
    <row r="13" spans="1:21" x14ac:dyDescent="0.25">
      <c r="I13" s="3"/>
      <c r="J13" s="2"/>
      <c r="K13" s="2"/>
      <c r="L13" s="3"/>
      <c r="M13" s="3">
        <v>3</v>
      </c>
      <c r="N13" s="36">
        <v>8.6999999999999994E-2</v>
      </c>
      <c r="O13" s="36">
        <v>0.13</v>
      </c>
      <c r="P13" s="36">
        <v>0.26100000000000001</v>
      </c>
      <c r="Q13" s="36">
        <v>0.34799999999999998</v>
      </c>
      <c r="R13" s="36">
        <v>0.17399999999999999</v>
      </c>
      <c r="S13" s="37">
        <f>(2*1+3*2+6*3+8*4+4*5)/23</f>
        <v>3.3913043478260869</v>
      </c>
      <c r="T13" s="2"/>
      <c r="U13" s="3"/>
    </row>
    <row r="14" spans="1:21" x14ac:dyDescent="0.25">
      <c r="I14" s="3"/>
      <c r="J14" s="2"/>
      <c r="K14" s="2"/>
      <c r="L14" s="3"/>
      <c r="M14" s="3">
        <v>4</v>
      </c>
      <c r="N14" s="36">
        <v>3.6999999999999998E-2</v>
      </c>
      <c r="O14" s="36">
        <v>7.3999999999999996E-2</v>
      </c>
      <c r="P14" s="36">
        <v>0.111</v>
      </c>
      <c r="Q14" s="36">
        <v>0.25900000000000001</v>
      </c>
      <c r="R14" s="36">
        <v>0.51900000000000002</v>
      </c>
      <c r="S14" s="37">
        <f>(1*1+2*2+3*3+7*4+14*5)/27</f>
        <v>4.1481481481481479</v>
      </c>
      <c r="T14" s="2"/>
      <c r="U14" s="3"/>
    </row>
    <row r="15" spans="1:21" x14ac:dyDescent="0.25">
      <c r="I15" s="3"/>
      <c r="J15" s="2"/>
      <c r="K15" s="2"/>
      <c r="L15" s="3"/>
      <c r="M15" s="3">
        <v>5</v>
      </c>
      <c r="N15" s="36">
        <v>0.111</v>
      </c>
      <c r="O15" s="36">
        <v>0.14799999999999999</v>
      </c>
      <c r="P15" s="36">
        <v>7.3999999999999996E-2</v>
      </c>
      <c r="Q15" s="36">
        <v>0.25900000000000001</v>
      </c>
      <c r="R15" s="36">
        <v>0.40699999999999997</v>
      </c>
      <c r="S15" s="37">
        <f>(3*1+4*2+2*3+7*4+11*5)/27</f>
        <v>3.7037037037037037</v>
      </c>
      <c r="T15" s="2"/>
      <c r="U15" s="3"/>
    </row>
    <row r="16" spans="1:21" x14ac:dyDescent="0.25">
      <c r="I16" s="3"/>
      <c r="J16" s="2"/>
      <c r="K16" s="2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2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35">
        <v>1</v>
      </c>
      <c r="Q49" s="36">
        <v>7.6999999999999999E-2</v>
      </c>
      <c r="R49" s="36">
        <v>0.154</v>
      </c>
      <c r="S49" s="36">
        <v>7.6999999999999999E-2</v>
      </c>
      <c r="T49" s="36">
        <v>0.308</v>
      </c>
      <c r="U49" s="36">
        <v>0.38500000000000001</v>
      </c>
      <c r="V49" s="37">
        <f>(1*1+2*2+1*3+4*4+5*5)/13</f>
        <v>3.7692307692307692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36">
        <v>0.25</v>
      </c>
      <c r="R50" s="36">
        <v>8.3000000000000004E-2</v>
      </c>
      <c r="S50" s="36">
        <v>0.33300000000000002</v>
      </c>
      <c r="T50" s="36">
        <v>0.33300000000000002</v>
      </c>
      <c r="U50" s="36">
        <v>0</v>
      </c>
      <c r="V50" s="37">
        <f>(3*1+1*2+4*3+4*4+0*5)/12</f>
        <v>2.75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36">
        <v>7.6999999999999999E-2</v>
      </c>
      <c r="R51" s="36">
        <v>7.6999999999999999E-2</v>
      </c>
      <c r="S51" s="36">
        <v>0.23100000000000001</v>
      </c>
      <c r="T51" s="36">
        <v>0.46200000000000002</v>
      </c>
      <c r="U51" s="36">
        <v>0.154</v>
      </c>
      <c r="V51" s="37">
        <f>(1*1+1*2+3*3+6*4+2*5)/13</f>
        <v>3.5384615384615383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36">
        <v>7.6999999999999999E-2</v>
      </c>
      <c r="R52" s="36">
        <v>7.6999999999999999E-2</v>
      </c>
      <c r="S52" s="36">
        <v>7.6999999999999999E-2</v>
      </c>
      <c r="T52" s="36">
        <v>0.154</v>
      </c>
      <c r="U52" s="36">
        <v>0.61499999999999999</v>
      </c>
      <c r="V52" s="37">
        <f>(1*1+1*2+1*3+2*4+8*5)/13</f>
        <v>4.1538461538461542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36">
        <v>0.154</v>
      </c>
      <c r="R53" s="36">
        <v>7.6999999999999999E-2</v>
      </c>
      <c r="S53" s="36">
        <v>0</v>
      </c>
      <c r="T53" s="36">
        <v>0.308</v>
      </c>
      <c r="U53" s="36">
        <v>0.46200000000000002</v>
      </c>
      <c r="V53" s="37">
        <f>(2*1+1*2+0*3+4*4+6*5)/13</f>
        <v>3.8461538461538463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3"/>
      <c r="Y76" s="2"/>
    </row>
    <row r="77" spans="15:25" x14ac:dyDescent="0.25">
      <c r="O77" s="2"/>
      <c r="P77" s="3"/>
      <c r="Q77" s="3" t="s">
        <v>6</v>
      </c>
      <c r="R77" s="36">
        <f>9/R83</f>
        <v>0.33333333333333331</v>
      </c>
      <c r="S77" s="36">
        <v>0.111</v>
      </c>
      <c r="T77" s="36">
        <v>0.25900000000000001</v>
      </c>
      <c r="U77" s="36">
        <v>0.222</v>
      </c>
      <c r="V77" s="36">
        <v>8.6999999999999994E-2</v>
      </c>
      <c r="W77" s="2"/>
      <c r="X77" s="3"/>
      <c r="Y77" s="2"/>
    </row>
    <row r="78" spans="15:25" x14ac:dyDescent="0.25">
      <c r="O78" s="2"/>
      <c r="P78" s="3"/>
      <c r="Q78" s="3" t="s">
        <v>7</v>
      </c>
      <c r="R78" s="36">
        <f>6/R83</f>
        <v>0.22222222222222221</v>
      </c>
      <c r="S78" s="36">
        <v>0.185</v>
      </c>
      <c r="T78" s="36">
        <v>0.222</v>
      </c>
      <c r="U78" s="36">
        <v>0.33300000000000002</v>
      </c>
      <c r="V78" s="36">
        <v>4.2999999999999997E-2</v>
      </c>
      <c r="W78" s="2"/>
      <c r="X78" s="3"/>
      <c r="Y78" s="2"/>
    </row>
    <row r="79" spans="15:25" x14ac:dyDescent="0.25">
      <c r="O79" s="2"/>
      <c r="P79" s="3"/>
      <c r="Q79" s="3" t="s">
        <v>8</v>
      </c>
      <c r="R79" s="36">
        <f>4/R83</f>
        <v>0.14814814814814814</v>
      </c>
      <c r="S79" s="36">
        <v>0.37</v>
      </c>
      <c r="T79" s="36">
        <v>0.14799999999999999</v>
      </c>
      <c r="U79" s="36">
        <v>0.33300000000000002</v>
      </c>
      <c r="V79" s="36">
        <v>0</v>
      </c>
      <c r="W79" s="2"/>
      <c r="X79" s="3"/>
      <c r="Y79" s="2"/>
    </row>
    <row r="80" spans="15:25" x14ac:dyDescent="0.25">
      <c r="O80" s="2"/>
      <c r="P80" s="3"/>
      <c r="Q80" s="3" t="s">
        <v>9</v>
      </c>
      <c r="R80" s="36">
        <f>8/R83</f>
        <v>0.29629629629629628</v>
      </c>
      <c r="S80" s="36">
        <v>0.33300000000000002</v>
      </c>
      <c r="T80" s="36">
        <v>0.25900000000000001</v>
      </c>
      <c r="U80" s="36">
        <v>7.3999999999999996E-2</v>
      </c>
      <c r="V80" s="36">
        <v>4.2999999999999997E-2</v>
      </c>
      <c r="W80" s="2"/>
      <c r="X80" s="3"/>
      <c r="Y80" s="2"/>
    </row>
    <row r="81" spans="15:25" x14ac:dyDescent="0.25">
      <c r="O81" s="2"/>
      <c r="P81" s="3"/>
      <c r="Q81" s="3" t="s">
        <v>10</v>
      </c>
      <c r="R81" s="36">
        <f>0/R83</f>
        <v>0</v>
      </c>
      <c r="S81" s="36">
        <v>0</v>
      </c>
      <c r="T81" s="36">
        <v>0.111</v>
      </c>
      <c r="U81" s="36">
        <v>3.6999999999999998E-2</v>
      </c>
      <c r="V81" s="36">
        <v>0.82599999999999996</v>
      </c>
      <c r="W81" s="2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3"/>
      <c r="Y82" s="2"/>
    </row>
    <row r="83" spans="15:25" x14ac:dyDescent="0.25">
      <c r="O83" s="2"/>
      <c r="P83" s="3"/>
      <c r="Q83" s="3"/>
      <c r="R83" s="3">
        <v>27</v>
      </c>
      <c r="S83" s="3"/>
      <c r="T83" s="3"/>
      <c r="U83" s="3"/>
      <c r="V83" s="3"/>
      <c r="W83" s="3"/>
      <c r="X83" s="3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69" sqref="AA69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5">
        <v>1</v>
      </c>
      <c r="Q7" s="36">
        <v>6.7000000000000004E-2</v>
      </c>
      <c r="R7" s="36">
        <v>0.23300000000000001</v>
      </c>
      <c r="S7" s="36">
        <v>0.23300000000000001</v>
      </c>
      <c r="T7" s="36">
        <v>0.33300000000000002</v>
      </c>
      <c r="U7" s="36">
        <v>0.13300000000000001</v>
      </c>
      <c r="V7" s="37">
        <f>(2*1+7*2+7*3+10*4+4*5)/30</f>
        <v>3.2333333333333334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6">
        <v>0</v>
      </c>
      <c r="R8" s="36">
        <v>0.219</v>
      </c>
      <c r="S8" s="36">
        <v>0.188</v>
      </c>
      <c r="T8" s="36">
        <v>0.312</v>
      </c>
      <c r="U8" s="36">
        <v>0.28100000000000003</v>
      </c>
      <c r="V8" s="37">
        <f>(0*1+7*2+6*3+10*4+9*5)/32</f>
        <v>3.65625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6">
        <v>9.4E-2</v>
      </c>
      <c r="R9" s="36">
        <v>0.125</v>
      </c>
      <c r="S9" s="36">
        <v>0.312</v>
      </c>
      <c r="T9" s="36">
        <v>0.312</v>
      </c>
      <c r="U9" s="36">
        <v>0.156</v>
      </c>
      <c r="V9" s="37">
        <f>(3*1+4*2+10*3+10*4+5*5)/32</f>
        <v>3.3125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6">
        <v>0.185</v>
      </c>
      <c r="R10" s="36">
        <v>0.185</v>
      </c>
      <c r="S10" s="36">
        <v>0.29599999999999999</v>
      </c>
      <c r="T10" s="36">
        <v>0.25900000000000001</v>
      </c>
      <c r="U10" s="36">
        <v>7.3999999999999996E-2</v>
      </c>
      <c r="V10" s="37">
        <f>(5*1+5*2+8*3+7*4+2*5)/27</f>
        <v>2.8518518518518516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5">
        <v>1</v>
      </c>
      <c r="R44" s="36">
        <v>0</v>
      </c>
      <c r="S44" s="36">
        <v>0.38500000000000001</v>
      </c>
      <c r="T44" s="36">
        <v>0.23100000000000001</v>
      </c>
      <c r="U44" s="36">
        <v>0.23100000000000001</v>
      </c>
      <c r="V44" s="36">
        <v>0.154</v>
      </c>
      <c r="W44" s="37">
        <f>(0*1+5*2+3*3+3*4+2*5)/13</f>
        <v>3.1538461538461537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6">
        <v>0</v>
      </c>
      <c r="S45" s="36">
        <v>0.23100000000000001</v>
      </c>
      <c r="T45" s="36">
        <v>0.308</v>
      </c>
      <c r="U45" s="36">
        <v>0.308</v>
      </c>
      <c r="V45" s="36">
        <v>0.154</v>
      </c>
      <c r="W45" s="37">
        <f>(0*1+3*2+4*3+4*4+2*5)/13</f>
        <v>3.3846153846153846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6">
        <v>0</v>
      </c>
      <c r="S46" s="36">
        <v>0</v>
      </c>
      <c r="T46" s="36">
        <v>0.53800000000000003</v>
      </c>
      <c r="U46" s="36">
        <v>0.38500000000000001</v>
      </c>
      <c r="V46" s="36">
        <v>7.6999999999999999E-2</v>
      </c>
      <c r="W46" s="37">
        <f>(0*1+0*2+7*3+5*4+1*5)/13</f>
        <v>3.5384615384615383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6">
        <v>0.16700000000000001</v>
      </c>
      <c r="S47" s="36">
        <v>8.3000000000000004E-2</v>
      </c>
      <c r="T47" s="36">
        <v>0.5</v>
      </c>
      <c r="U47" s="36">
        <v>0.16700000000000001</v>
      </c>
      <c r="V47" s="36">
        <v>8.3000000000000004E-2</v>
      </c>
      <c r="W47" s="37">
        <f>(2*1+1*2+6*3+2*4+1*5)/12</f>
        <v>2.9166666666666665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U95" sqref="U95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4" t="s">
        <v>19</v>
      </c>
      <c r="C4" s="45"/>
      <c r="D4" s="45"/>
      <c r="E4" s="45"/>
      <c r="F4" s="46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19</v>
      </c>
      <c r="D6" s="11">
        <v>0.442</v>
      </c>
      <c r="E6" s="10">
        <v>24</v>
      </c>
      <c r="F6" s="12">
        <v>0.55800000000000005</v>
      </c>
    </row>
    <row r="7" spans="2:18" ht="24" x14ac:dyDescent="0.25">
      <c r="B7" s="8" t="s">
        <v>22</v>
      </c>
      <c r="C7" s="13">
        <v>23</v>
      </c>
      <c r="D7" s="24">
        <v>0.53500000000000003</v>
      </c>
      <c r="E7" s="13">
        <v>20</v>
      </c>
      <c r="F7" s="25">
        <v>0.46500000000000002</v>
      </c>
    </row>
    <row r="8" spans="2:18" ht="24" x14ac:dyDescent="0.25">
      <c r="B8" s="7" t="s">
        <v>23</v>
      </c>
      <c r="C8" s="10">
        <v>25</v>
      </c>
      <c r="D8" s="22">
        <v>0.58099999999999996</v>
      </c>
      <c r="E8" s="10">
        <v>18</v>
      </c>
      <c r="F8" s="23">
        <v>0.41899999999999998</v>
      </c>
    </row>
    <row r="9" spans="2:18" ht="48" x14ac:dyDescent="0.25">
      <c r="B9" s="8" t="s">
        <v>24</v>
      </c>
      <c r="C9" s="13">
        <v>38</v>
      </c>
      <c r="D9" s="24">
        <v>0.88400000000000001</v>
      </c>
      <c r="E9" s="13">
        <v>5</v>
      </c>
      <c r="F9" s="25">
        <v>0.11600000000000001</v>
      </c>
    </row>
    <row r="10" spans="2:18" ht="24" x14ac:dyDescent="0.25">
      <c r="B10" s="9" t="s">
        <v>26</v>
      </c>
      <c r="C10" s="14">
        <v>41</v>
      </c>
      <c r="D10" s="15">
        <v>0.95299999999999996</v>
      </c>
      <c r="E10" s="14">
        <v>2</v>
      </c>
      <c r="F10" s="16">
        <v>4.7E-2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5">
        <v>1</v>
      </c>
      <c r="J18" s="36">
        <v>0.2</v>
      </c>
      <c r="K18" s="36">
        <v>6.7000000000000004E-2</v>
      </c>
      <c r="L18" s="36">
        <v>6.7000000000000004E-2</v>
      </c>
      <c r="M18" s="36">
        <v>0.23300000000000001</v>
      </c>
      <c r="N18" s="36">
        <v>0.433</v>
      </c>
      <c r="O18" s="37">
        <f>(6*1+2*2+2*3+7*4+13*5)/30</f>
        <v>3.6333333333333333</v>
      </c>
      <c r="P18" s="3"/>
      <c r="Q18" s="3"/>
      <c r="R18" s="2"/>
    </row>
    <row r="19" spans="7:18" x14ac:dyDescent="0.25">
      <c r="G19" s="2"/>
      <c r="H19" s="2"/>
      <c r="I19" s="3">
        <v>2</v>
      </c>
      <c r="J19" s="36">
        <v>0.1</v>
      </c>
      <c r="K19" s="36">
        <v>0.13300000000000001</v>
      </c>
      <c r="L19" s="36">
        <v>3.3000000000000002E-2</v>
      </c>
      <c r="M19" s="36">
        <v>0.4</v>
      </c>
      <c r="N19" s="36">
        <v>0.33300000000000002</v>
      </c>
      <c r="O19" s="37">
        <f>(3*1+4*2+1*3+12*4+10*5)/30</f>
        <v>3.7333333333333334</v>
      </c>
      <c r="P19" s="3"/>
      <c r="Q19" s="3"/>
      <c r="R19" s="2"/>
    </row>
    <row r="20" spans="7:18" x14ac:dyDescent="0.25">
      <c r="G20" s="2"/>
      <c r="H20" s="2"/>
      <c r="I20" s="3">
        <v>3</v>
      </c>
      <c r="J20" s="36">
        <v>0</v>
      </c>
      <c r="K20" s="36">
        <v>0.13800000000000001</v>
      </c>
      <c r="L20" s="36">
        <v>0.17199999999999999</v>
      </c>
      <c r="M20" s="36">
        <v>0.379</v>
      </c>
      <c r="N20" s="36">
        <v>0.31</v>
      </c>
      <c r="O20" s="37">
        <f>(0*1+4*2+5*3+11*4+9*5)/29</f>
        <v>3.8620689655172415</v>
      </c>
      <c r="P20" s="3"/>
      <c r="Q20" s="3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35">
        <v>1</v>
      </c>
      <c r="K45" s="36">
        <v>0.214</v>
      </c>
      <c r="L45" s="36">
        <v>0</v>
      </c>
      <c r="M45" s="36">
        <v>0</v>
      </c>
      <c r="N45" s="36">
        <v>0.35699999999999998</v>
      </c>
      <c r="O45" s="36">
        <v>0.42899999999999999</v>
      </c>
      <c r="P45" s="37">
        <f>(3*1+0*2+0*3+5*4+6*5)/14</f>
        <v>3.7857142857142856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6">
        <v>7.0999999999999994E-2</v>
      </c>
      <c r="L46" s="36">
        <v>0.14299999999999999</v>
      </c>
      <c r="M46" s="36">
        <v>7.0999999999999994E-2</v>
      </c>
      <c r="N46" s="36">
        <v>0.5</v>
      </c>
      <c r="O46" s="36">
        <v>0.214</v>
      </c>
      <c r="P46" s="37">
        <f>(1*1+2*2+1*3+7*4+3*5)/14</f>
        <v>3.6428571428571428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6">
        <v>0</v>
      </c>
      <c r="L47" s="36">
        <v>0</v>
      </c>
      <c r="M47" s="36">
        <v>0.28599999999999998</v>
      </c>
      <c r="N47" s="36">
        <v>0.42899999999999999</v>
      </c>
      <c r="O47" s="36">
        <v>0.28599999999999998</v>
      </c>
      <c r="P47" s="37">
        <f>(0*1+0*2+4*3+6*4+4*5)/14</f>
        <v>4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7" t="s">
        <v>25</v>
      </c>
      <c r="C66" s="48"/>
      <c r="D66" s="48"/>
      <c r="E66" s="48"/>
      <c r="F66" s="49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28</v>
      </c>
      <c r="D68" s="29">
        <v>0.65100000000000002</v>
      </c>
      <c r="E68" s="26">
        <v>15</v>
      </c>
      <c r="F68" s="30">
        <v>0.34899999999999998</v>
      </c>
    </row>
    <row r="69" spans="2:6" ht="36" x14ac:dyDescent="0.25">
      <c r="B69" s="8" t="s">
        <v>28</v>
      </c>
      <c r="C69" s="27">
        <v>39</v>
      </c>
      <c r="D69" s="31">
        <v>0.90700000000000003</v>
      </c>
      <c r="E69" s="27">
        <v>4</v>
      </c>
      <c r="F69" s="32">
        <v>9.2999999999999999E-2</v>
      </c>
    </row>
    <row r="70" spans="2:6" ht="48" x14ac:dyDescent="0.25">
      <c r="B70" s="7" t="s">
        <v>29</v>
      </c>
      <c r="C70" s="26">
        <v>42</v>
      </c>
      <c r="D70" s="29">
        <v>0.97699999999999998</v>
      </c>
      <c r="E70" s="26">
        <v>1</v>
      </c>
      <c r="F70" s="30">
        <v>2.3E-2</v>
      </c>
    </row>
    <row r="71" spans="2:6" ht="48" x14ac:dyDescent="0.25">
      <c r="B71" s="8" t="s">
        <v>30</v>
      </c>
      <c r="C71" s="27">
        <v>42</v>
      </c>
      <c r="D71" s="31">
        <v>0.97699999999999998</v>
      </c>
      <c r="E71" s="27">
        <v>1</v>
      </c>
      <c r="F71" s="32">
        <v>2.3E-2</v>
      </c>
    </row>
    <row r="72" spans="2:6" ht="24" x14ac:dyDescent="0.25">
      <c r="B72" s="9" t="s">
        <v>26</v>
      </c>
      <c r="C72" s="28">
        <v>41</v>
      </c>
      <c r="D72" s="33">
        <v>0.95299999999999996</v>
      </c>
      <c r="E72" s="28">
        <v>2</v>
      </c>
      <c r="F72" s="34">
        <v>4.7E-2</v>
      </c>
    </row>
    <row r="77" spans="2:6" ht="36" customHeight="1" x14ac:dyDescent="0.25">
      <c r="B77" s="44" t="s">
        <v>31</v>
      </c>
      <c r="C77" s="50"/>
      <c r="D77" s="50"/>
      <c r="E77" s="50"/>
      <c r="F77" s="51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28</v>
      </c>
      <c r="D79" s="20">
        <v>0.65100000000000002</v>
      </c>
      <c r="E79" s="26">
        <v>15</v>
      </c>
      <c r="F79" s="21">
        <v>0.34899999999999998</v>
      </c>
    </row>
    <row r="80" spans="2:6" ht="24" x14ac:dyDescent="0.25">
      <c r="B80" s="8" t="s">
        <v>33</v>
      </c>
      <c r="C80" s="27">
        <v>42</v>
      </c>
      <c r="D80" s="24">
        <v>0.97699999999999998</v>
      </c>
      <c r="E80" s="27">
        <v>1</v>
      </c>
      <c r="F80" s="25">
        <v>2.3E-2</v>
      </c>
    </row>
    <row r="81" spans="2:6" ht="24" x14ac:dyDescent="0.25">
      <c r="B81" s="7" t="s">
        <v>34</v>
      </c>
      <c r="C81" s="26">
        <v>38</v>
      </c>
      <c r="D81" s="22">
        <v>0.88400000000000001</v>
      </c>
      <c r="E81" s="26">
        <v>5</v>
      </c>
      <c r="F81" s="23">
        <v>0.11600000000000001</v>
      </c>
    </row>
    <row r="82" spans="2:6" ht="24" x14ac:dyDescent="0.25">
      <c r="B82" s="8" t="s">
        <v>35</v>
      </c>
      <c r="C82" s="27">
        <v>26</v>
      </c>
      <c r="D82" s="24">
        <v>0.60499999999999998</v>
      </c>
      <c r="E82" s="27">
        <v>17</v>
      </c>
      <c r="F82" s="25">
        <v>39.5</v>
      </c>
    </row>
    <row r="83" spans="2:6" ht="72" x14ac:dyDescent="0.25">
      <c r="B83" s="7" t="s">
        <v>36</v>
      </c>
      <c r="C83" s="26">
        <v>35</v>
      </c>
      <c r="D83" s="22">
        <v>0.81399999999999995</v>
      </c>
      <c r="E83" s="26">
        <v>8</v>
      </c>
      <c r="F83" s="23">
        <v>0.186</v>
      </c>
    </row>
    <row r="84" spans="2:6" ht="24" x14ac:dyDescent="0.25">
      <c r="B84" s="8" t="s">
        <v>37</v>
      </c>
      <c r="C84" s="27">
        <v>25</v>
      </c>
      <c r="D84" s="24">
        <v>0.58099999999999996</v>
      </c>
      <c r="E84" s="27">
        <v>18</v>
      </c>
      <c r="F84" s="25">
        <v>0.41899999999999998</v>
      </c>
    </row>
    <row r="85" spans="2:6" ht="24" x14ac:dyDescent="0.25">
      <c r="B85" s="7" t="s">
        <v>38</v>
      </c>
      <c r="C85" s="26">
        <v>42</v>
      </c>
      <c r="D85" s="22">
        <v>0.97699999999999998</v>
      </c>
      <c r="E85" s="26">
        <v>1</v>
      </c>
      <c r="F85" s="23">
        <v>2.3E-2</v>
      </c>
    </row>
    <row r="86" spans="2:6" ht="72" x14ac:dyDescent="0.25">
      <c r="B86" s="8" t="s">
        <v>39</v>
      </c>
      <c r="C86" s="27">
        <v>35</v>
      </c>
      <c r="D86" s="24">
        <v>0.81399999999999995</v>
      </c>
      <c r="E86" s="27">
        <v>8</v>
      </c>
      <c r="F86" s="25">
        <v>0.186</v>
      </c>
    </row>
    <row r="87" spans="2:6" ht="24" x14ac:dyDescent="0.25">
      <c r="B87" s="9" t="s">
        <v>40</v>
      </c>
      <c r="C87" s="28">
        <v>38</v>
      </c>
      <c r="D87" s="15">
        <v>0.88400000000000001</v>
      </c>
      <c r="E87" s="28">
        <v>5</v>
      </c>
      <c r="F87" s="16">
        <v>0.11600000000000001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50" sqref="X50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5">
        <v>1</v>
      </c>
      <c r="N8" s="36">
        <v>0</v>
      </c>
      <c r="O8" s="36">
        <v>6.0999999999999999E-2</v>
      </c>
      <c r="P8" s="36">
        <v>0.24199999999999999</v>
      </c>
      <c r="Q8" s="36">
        <v>0.54500000000000004</v>
      </c>
      <c r="R8" s="36">
        <v>0.152</v>
      </c>
      <c r="S8" s="37">
        <v>3.79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3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35">
        <v>1</v>
      </c>
      <c r="O23" s="36">
        <v>0</v>
      </c>
      <c r="P23" s="36">
        <v>0</v>
      </c>
      <c r="Q23" s="36">
        <v>0.35699999999999998</v>
      </c>
      <c r="R23" s="36">
        <v>0.57099999999999995</v>
      </c>
      <c r="S23" s="36">
        <v>7.0999999999999994E-2</v>
      </c>
      <c r="T23" s="41">
        <v>3.71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3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Y119" sqref="Y119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14</v>
      </c>
      <c r="O9" s="3">
        <v>4</v>
      </c>
      <c r="P9" s="3">
        <v>1</v>
      </c>
      <c r="Q9" s="3">
        <v>8</v>
      </c>
      <c r="R9" s="3">
        <v>1</v>
      </c>
      <c r="S9" s="3">
        <v>3</v>
      </c>
      <c r="T9" s="3">
        <v>0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3"/>
      <c r="U23" s="2"/>
    </row>
    <row r="24" spans="11:21" ht="16.5" customHeight="1" x14ac:dyDescent="0.25">
      <c r="K24" s="2"/>
      <c r="L24" s="2"/>
      <c r="M24" s="2"/>
      <c r="N24" s="42">
        <v>5</v>
      </c>
      <c r="O24" s="42">
        <v>6</v>
      </c>
      <c r="P24" s="42">
        <v>3</v>
      </c>
      <c r="Q24" s="42">
        <v>0</v>
      </c>
      <c r="R24" s="42">
        <v>0</v>
      </c>
      <c r="S24" s="2"/>
      <c r="T24" s="3"/>
      <c r="U24" s="2"/>
    </row>
    <row r="25" spans="11:21" x14ac:dyDescent="0.25">
      <c r="K25" s="2"/>
      <c r="L25" s="2"/>
      <c r="M25" s="2"/>
      <c r="N25" s="3"/>
      <c r="O25" s="3"/>
      <c r="P25" s="3"/>
      <c r="Q25" s="3"/>
      <c r="R25" s="3"/>
      <c r="S25" s="2"/>
      <c r="T25" s="3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4" t="s">
        <v>52</v>
      </c>
      <c r="C42" s="45"/>
      <c r="D42" s="45"/>
      <c r="E42" s="45"/>
      <c r="F42" s="45"/>
      <c r="G42" s="45"/>
      <c r="H42" s="45"/>
      <c r="I42" s="45"/>
      <c r="J42" s="46"/>
    </row>
    <row r="43" spans="2:10" x14ac:dyDescent="0.25">
      <c r="B43" s="4"/>
      <c r="C43" s="52" t="s">
        <v>16</v>
      </c>
      <c r="D43" s="52"/>
      <c r="E43" s="52" t="s">
        <v>17</v>
      </c>
      <c r="F43" s="52"/>
      <c r="G43" s="53" t="s">
        <v>18</v>
      </c>
      <c r="H43" s="53"/>
      <c r="I43" s="52" t="s">
        <v>17</v>
      </c>
      <c r="J43" s="54"/>
    </row>
    <row r="44" spans="2:10" ht="120" x14ac:dyDescent="0.25">
      <c r="B44" s="7" t="s">
        <v>51</v>
      </c>
      <c r="C44" s="56">
        <v>40</v>
      </c>
      <c r="D44" s="56"/>
      <c r="E44" s="58">
        <v>0.93</v>
      </c>
      <c r="F44" s="58"/>
      <c r="G44" s="62">
        <v>3</v>
      </c>
      <c r="H44" s="62"/>
      <c r="I44" s="58">
        <v>7.0000000000000007E-2</v>
      </c>
      <c r="J44" s="64"/>
    </row>
    <row r="45" spans="2:10" ht="48" x14ac:dyDescent="0.25">
      <c r="B45" s="8" t="s">
        <v>53</v>
      </c>
      <c r="C45" s="55">
        <v>26</v>
      </c>
      <c r="D45" s="55"/>
      <c r="E45" s="59">
        <v>0.60499999999999998</v>
      </c>
      <c r="F45" s="59"/>
      <c r="G45" s="61">
        <v>17</v>
      </c>
      <c r="H45" s="61"/>
      <c r="I45" s="59">
        <v>0.39500000000000002</v>
      </c>
      <c r="J45" s="65"/>
    </row>
    <row r="46" spans="2:10" ht="24" x14ac:dyDescent="0.25">
      <c r="B46" s="7" t="s">
        <v>54</v>
      </c>
      <c r="C46" s="56">
        <v>38</v>
      </c>
      <c r="D46" s="56"/>
      <c r="E46" s="58">
        <v>0.88400000000000001</v>
      </c>
      <c r="F46" s="58"/>
      <c r="G46" s="62">
        <v>5</v>
      </c>
      <c r="H46" s="62"/>
      <c r="I46" s="58">
        <v>0.11600000000000001</v>
      </c>
      <c r="J46" s="64"/>
    </row>
    <row r="47" spans="2:10" ht="24" x14ac:dyDescent="0.25">
      <c r="B47" s="17" t="s">
        <v>55</v>
      </c>
      <c r="C47" s="57">
        <v>33</v>
      </c>
      <c r="D47" s="57"/>
      <c r="E47" s="60">
        <v>0.76700000000000002</v>
      </c>
      <c r="F47" s="60"/>
      <c r="G47" s="63">
        <v>10</v>
      </c>
      <c r="H47" s="63"/>
      <c r="I47" s="60">
        <v>0.23300000000000001</v>
      </c>
      <c r="J47" s="66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38"/>
      <c r="N50" s="38"/>
      <c r="O50" s="38"/>
      <c r="P50" s="38"/>
      <c r="Q50" s="38"/>
      <c r="R50" s="38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42">
        <v>5</v>
      </c>
      <c r="O53" s="42">
        <v>2</v>
      </c>
      <c r="P53" s="42">
        <v>8</v>
      </c>
      <c r="Q53" s="42">
        <v>16</v>
      </c>
      <c r="R53" s="39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38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38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2"/>
    </row>
    <row r="73" spans="12:20" x14ac:dyDescent="0.25">
      <c r="L73" s="38"/>
      <c r="M73" s="2"/>
      <c r="N73" s="3">
        <v>4</v>
      </c>
      <c r="O73" s="3">
        <v>9</v>
      </c>
      <c r="P73" s="3">
        <v>6</v>
      </c>
      <c r="Q73" s="3">
        <v>3</v>
      </c>
      <c r="R73" s="3">
        <v>6</v>
      </c>
      <c r="S73" s="3"/>
      <c r="T73" s="2"/>
    </row>
    <row r="74" spans="12:20" x14ac:dyDescent="0.25">
      <c r="L74" s="38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38"/>
      <c r="M75" s="38"/>
      <c r="N75" s="38"/>
      <c r="O75" s="38"/>
      <c r="P75" s="38"/>
      <c r="Q75" s="38"/>
      <c r="R75" s="38"/>
      <c r="S75" s="38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38"/>
      <c r="N92" s="38"/>
      <c r="O92" s="38"/>
      <c r="P92" s="38"/>
      <c r="Q92" s="38"/>
      <c r="R92" s="38"/>
      <c r="S92" s="38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2"/>
    </row>
    <row r="95" spans="11:20" x14ac:dyDescent="0.25">
      <c r="K95" s="2"/>
      <c r="L95" s="2"/>
      <c r="M95" s="2"/>
      <c r="N95" s="3">
        <v>6</v>
      </c>
      <c r="O95" s="3">
        <v>6</v>
      </c>
      <c r="P95" s="3">
        <v>5</v>
      </c>
      <c r="Q95" s="3">
        <v>15</v>
      </c>
      <c r="R95" s="3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38"/>
      <c r="N97" s="38"/>
      <c r="O97" s="38"/>
      <c r="P97" s="38"/>
      <c r="Q97" s="38"/>
      <c r="R97" s="38"/>
      <c r="S97" s="38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2012-12-14T10:01:25Z</dcterms:modified>
</cp:coreProperties>
</file>