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<sst xmlns="http://schemas.openxmlformats.org/spreadsheetml/2006/main" count="124" uniqueCount="74">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</sst>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0" fillId="0" borderId="0" xfId="0" applyFont="1"/>
    <xf numFmtId="10" fontId="0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522186487079E-3"/>
                  <c:y val="-6.50383458165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152479349722512E-2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0.111</c:v>
                </c:pt>
                <c:pt idx="1">
                  <c:v>0.222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152479349722512E-2"/>
                  <c:y val="-6.1786313296203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0.222</c:v>
                </c:pt>
                <c:pt idx="1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485739366689E-2"/>
                  <c:y val="-6.5036809423212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057406226047825E-2"/>
                  <c:y val="-6.5036553357659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0.222</c:v>
                </c:pt>
                <c:pt idx="1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1364816090658931E-2"/>
                  <c:y val="-6.3367262019076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757185181283E-2"/>
                  <c:y val="-6.8291658664618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0.44400000000000001</c:v>
                </c:pt>
                <c:pt idx="1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244992"/>
        <c:axId val="29193728"/>
      </c:barChart>
      <c:catAx>
        <c:axId val="28244992"/>
        <c:scaling>
          <c:orientation val="maxMin"/>
        </c:scaling>
        <c:delete val="1"/>
        <c:axPos val="l"/>
        <c:majorTickMark val="out"/>
        <c:minorTickMark val="none"/>
        <c:tickLblPos val="none"/>
        <c:crossAx val="29193728"/>
        <c:crosses val="autoZero"/>
        <c:auto val="1"/>
        <c:lblAlgn val="ctr"/>
        <c:lblOffset val="100"/>
        <c:noMultiLvlLbl val="0"/>
      </c:catAx>
      <c:valAx>
        <c:axId val="291937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244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</c:v>
                </c:pt>
                <c:pt idx="1">
                  <c:v>4.5</c:v>
                </c:pt>
                <c:pt idx="2">
                  <c:v>4</c:v>
                </c:pt>
                <c:pt idx="3">
                  <c:v>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381952"/>
        <c:axId val="30383488"/>
      </c:barChart>
      <c:catAx>
        <c:axId val="303819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383488"/>
        <c:crosses val="autoZero"/>
        <c:auto val="1"/>
        <c:lblAlgn val="ctr"/>
        <c:lblOffset val="100"/>
        <c:noMultiLvlLbl val="0"/>
      </c:catAx>
      <c:valAx>
        <c:axId val="3038348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381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454111864825761E-7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7.6999999999999999E-2</c:v>
                </c:pt>
                <c:pt idx="1">
                  <c:v>7.6999999999999999E-2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19916970212586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2173E-3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0627740092045284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0.154</c:v>
                </c:pt>
                <c:pt idx="1">
                  <c:v>7.6999999999999999E-2</c:v>
                </c:pt>
                <c:pt idx="2">
                  <c:v>0.23100000000000001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209057662806"/>
                  <c:y val="-4.45212530251900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194836448768003"/>
                  <c:y val="-4.699477500377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2960426345598762E-2"/>
                  <c:y val="-4.69938010995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0.46200000000000002</c:v>
                </c:pt>
                <c:pt idx="1">
                  <c:v>0.46200000000000002</c:v>
                </c:pt>
                <c:pt idx="2">
                  <c:v>0.38500000000000001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055983306795929E-2"/>
                  <c:y val="-4.699438544207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62650409696154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168364342268986E-2"/>
                  <c:y val="-4.6993995880385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0.308</c:v>
                </c:pt>
                <c:pt idx="1">
                  <c:v>0.38500000000000001</c:v>
                </c:pt>
                <c:pt idx="2">
                  <c:v>0.38500000000000001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0839168"/>
        <c:axId val="30840704"/>
      </c:barChart>
      <c:catAx>
        <c:axId val="308391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40704"/>
        <c:crosses val="autoZero"/>
        <c:auto val="1"/>
        <c:lblAlgn val="ctr"/>
        <c:lblOffset val="100"/>
        <c:noMultiLvlLbl val="0"/>
      </c:catAx>
      <c:valAx>
        <c:axId val="308407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39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4.25</c:v>
                </c:pt>
                <c:pt idx="1">
                  <c:v>4.5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7999232"/>
        <c:axId val="28013312"/>
      </c:barChart>
      <c:catAx>
        <c:axId val="27999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013312"/>
        <c:crosses val="autoZero"/>
        <c:auto val="1"/>
        <c:lblAlgn val="ctr"/>
        <c:lblOffset val="100"/>
        <c:noMultiLvlLbl val="0"/>
      </c:catAx>
      <c:valAx>
        <c:axId val="2801331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799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38736627884109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61043557703513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542406869123641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28144384"/>
        <c:axId val="28145920"/>
      </c:barChart>
      <c:catAx>
        <c:axId val="28144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28145920"/>
        <c:crosses val="autoZero"/>
        <c:auto val="1"/>
        <c:lblAlgn val="ctr"/>
        <c:lblOffset val="100"/>
        <c:noMultiLvlLbl val="0"/>
      </c:catAx>
      <c:valAx>
        <c:axId val="281459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28144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0494080"/>
        <c:axId val="30508160"/>
      </c:barChart>
      <c:catAx>
        <c:axId val="30494080"/>
        <c:scaling>
          <c:orientation val="minMax"/>
        </c:scaling>
        <c:delete val="1"/>
        <c:axPos val="l"/>
        <c:majorTickMark val="out"/>
        <c:minorTickMark val="none"/>
        <c:tickLblPos val="none"/>
        <c:crossAx val="30508160"/>
        <c:crosses val="autoZero"/>
        <c:auto val="1"/>
        <c:lblAlgn val="ctr"/>
        <c:lblOffset val="100"/>
        <c:noMultiLvlLbl val="0"/>
      </c:catAx>
      <c:valAx>
        <c:axId val="30508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494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0618752"/>
        <c:axId val="30620288"/>
      </c:barChart>
      <c:catAx>
        <c:axId val="30618752"/>
        <c:scaling>
          <c:orientation val="maxMin"/>
        </c:scaling>
        <c:delete val="1"/>
        <c:axPos val="l"/>
        <c:majorTickMark val="out"/>
        <c:minorTickMark val="none"/>
        <c:tickLblPos val="none"/>
        <c:crossAx val="30620288"/>
        <c:crosses val="autoZero"/>
        <c:auto val="1"/>
        <c:lblAlgn val="ctr"/>
        <c:lblOffset val="100"/>
        <c:noMultiLvlLbl val="0"/>
      </c:catAx>
      <c:valAx>
        <c:axId val="30620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618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6640"/>
        <c:axId val="32578176"/>
      </c:barChart>
      <c:catAx>
        <c:axId val="32576640"/>
        <c:scaling>
          <c:orientation val="maxMin"/>
        </c:scaling>
        <c:delete val="1"/>
        <c:axPos val="l"/>
        <c:majorTickMark val="out"/>
        <c:minorTickMark val="none"/>
        <c:tickLblPos val="none"/>
        <c:crossAx val="32578176"/>
        <c:crosses val="autoZero"/>
        <c:auto val="1"/>
        <c:lblAlgn val="ctr"/>
        <c:lblOffset val="100"/>
        <c:noMultiLvlLbl val="0"/>
      </c:catAx>
      <c:valAx>
        <c:axId val="32578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576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08640"/>
        <c:axId val="32610176"/>
      </c:barChart>
      <c:catAx>
        <c:axId val="32608640"/>
        <c:scaling>
          <c:orientation val="maxMin"/>
        </c:scaling>
        <c:delete val="1"/>
        <c:axPos val="l"/>
        <c:majorTickMark val="out"/>
        <c:minorTickMark val="none"/>
        <c:tickLblPos val="none"/>
        <c:crossAx val="32610176"/>
        <c:crosses val="autoZero"/>
        <c:auto val="1"/>
        <c:lblAlgn val="ctr"/>
        <c:lblOffset val="100"/>
        <c:noMultiLvlLbl val="0"/>
      </c:catAx>
      <c:valAx>
        <c:axId val="32610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608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22624"/>
        <c:axId val="32524160"/>
      </c:barChart>
      <c:catAx>
        <c:axId val="32522624"/>
        <c:scaling>
          <c:orientation val="maxMin"/>
        </c:scaling>
        <c:delete val="1"/>
        <c:axPos val="l"/>
        <c:majorTickMark val="out"/>
        <c:minorTickMark val="none"/>
        <c:tickLblPos val="none"/>
        <c:crossAx val="32524160"/>
        <c:crosses val="autoZero"/>
        <c:auto val="1"/>
        <c:lblAlgn val="ctr"/>
        <c:lblOffset val="100"/>
        <c:noMultiLvlLbl val="0"/>
      </c:catAx>
      <c:valAx>
        <c:axId val="325241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52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0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51104"/>
        <c:axId val="88761088"/>
      </c:barChart>
      <c:catAx>
        <c:axId val="88751104"/>
        <c:scaling>
          <c:orientation val="maxMin"/>
        </c:scaling>
        <c:delete val="1"/>
        <c:axPos val="l"/>
        <c:majorTickMark val="out"/>
        <c:minorTickMark val="none"/>
        <c:tickLblPos val="none"/>
        <c:crossAx val="88761088"/>
        <c:crosses val="autoZero"/>
        <c:auto val="1"/>
        <c:lblAlgn val="ctr"/>
        <c:lblOffset val="100"/>
        <c:noMultiLvlLbl val="0"/>
      </c:catAx>
      <c:valAx>
        <c:axId val="88761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875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4.666666666666667</c:v>
                </c:pt>
                <c:pt idx="1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782016"/>
        <c:axId val="29783552"/>
      </c:barChart>
      <c:catAx>
        <c:axId val="29782016"/>
        <c:scaling>
          <c:orientation val="maxMin"/>
        </c:scaling>
        <c:delete val="1"/>
        <c:axPos val="l"/>
        <c:majorTickMark val="out"/>
        <c:minorTickMark val="none"/>
        <c:tickLblPos val="none"/>
        <c:crossAx val="29783552"/>
        <c:crosses val="autoZero"/>
        <c:auto val="1"/>
        <c:lblAlgn val="ctr"/>
        <c:lblOffset val="100"/>
        <c:noMultiLvlLbl val="0"/>
      </c:catAx>
      <c:valAx>
        <c:axId val="29783552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782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29564288"/>
        <c:axId val="29578368"/>
      </c:barChart>
      <c:catAx>
        <c:axId val="295642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578368"/>
        <c:crosses val="autoZero"/>
        <c:auto val="1"/>
        <c:lblAlgn val="ctr"/>
        <c:lblOffset val="100"/>
        <c:noMultiLvlLbl val="0"/>
      </c:catAx>
      <c:valAx>
        <c:axId val="2957836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29564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4998125234345708E-7"/>
                  <c:y val="-5.1478409194090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7.6999999999999999E-2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3.8095238095238095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99985001874766E-2"/>
                  <c:y val="-5.1478003839518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476190476190539E-2"/>
                  <c:y val="-4.6330203455566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56992875890512E-2"/>
                  <c:y val="-4.8904002308899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0.23100000000000001</c:v>
                </c:pt>
                <c:pt idx="1">
                  <c:v>0.33300000000000002</c:v>
                </c:pt>
                <c:pt idx="2">
                  <c:v>0.16700000000000001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09523809523812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619047619047616E-2"/>
                  <c:y val="-4.7607273033868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2238470191224E-3"/>
                  <c:y val="-5.0831260620289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0.23100000000000001</c:v>
                </c:pt>
                <c:pt idx="1">
                  <c:v>0.25</c:v>
                </c:pt>
                <c:pt idx="2">
                  <c:v>8.3000000000000004E-2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57249343832021"/>
                  <c:y val="-4.8907853177331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2534983127109116E-2"/>
                  <c:y val="-4.8904002308899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097997750281215"/>
                  <c:y val="-5.1253234729482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0.46200000000000002</c:v>
                </c:pt>
                <c:pt idx="1">
                  <c:v>0.41699999999999998</c:v>
                </c:pt>
                <c:pt idx="2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9716480"/>
        <c:axId val="29718016"/>
      </c:barChart>
      <c:catAx>
        <c:axId val="297164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18016"/>
        <c:crosses val="autoZero"/>
        <c:auto val="1"/>
        <c:lblAlgn val="ctr"/>
        <c:lblOffset val="100"/>
        <c:noMultiLvlLbl val="0"/>
      </c:catAx>
      <c:valAx>
        <c:axId val="297180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716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4.5</c:v>
                </c:pt>
                <c:pt idx="1">
                  <c:v>4.5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096768"/>
        <c:axId val="30098560"/>
      </c:barChart>
      <c:catAx>
        <c:axId val="300967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98560"/>
        <c:crosses val="autoZero"/>
        <c:auto val="1"/>
        <c:lblAlgn val="ctr"/>
        <c:lblOffset val="100"/>
        <c:noMultiLvlLbl val="0"/>
      </c:catAx>
      <c:valAx>
        <c:axId val="3009856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009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1520882584712374E-3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5760441292356764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7.6999999999999999E-2</c:v>
                </c:pt>
                <c:pt idx="2">
                  <c:v>0</c:v>
                </c:pt>
                <c:pt idx="3">
                  <c:v>0</c:v>
                </c:pt>
                <c:pt idx="4">
                  <c:v>7.6999999999999999E-2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951E-3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3"/>
              <c:layout>
                <c:manualLayout>
                  <c:x val="3.1520882584712951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7.6999999999999999E-2</c:v>
                </c:pt>
                <c:pt idx="1">
                  <c:v>0</c:v>
                </c:pt>
                <c:pt idx="2">
                  <c:v>0</c:v>
                </c:pt>
                <c:pt idx="3">
                  <c:v>7.6999999999999999E-2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656546477789566E-2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6187E-3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374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488573680063099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7.6999999999999999E-2</c:v>
                </c:pt>
                <c:pt idx="1">
                  <c:v>0.308</c:v>
                </c:pt>
                <c:pt idx="2">
                  <c:v>0.1</c:v>
                </c:pt>
                <c:pt idx="3">
                  <c:v>7.6999999999999999E-2</c:v>
                </c:pt>
                <c:pt idx="4">
                  <c:v>0.154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083573773136512E-2"/>
                  <c:y val="-4.3503054867632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041641071461818E-2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035008035343099"/>
                  <c:y val="-4.5620789797810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737588652482268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064617809298661E-2"/>
                  <c:y val="-4.6559505635211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0.308</c:v>
                </c:pt>
                <c:pt idx="1">
                  <c:v>0.308</c:v>
                </c:pt>
                <c:pt idx="2">
                  <c:v>0.6</c:v>
                </c:pt>
                <c:pt idx="3">
                  <c:v>0.308</c:v>
                </c:pt>
                <c:pt idx="4">
                  <c:v>0.154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244559855549972"/>
                  <c:y val="-4.5619789922961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889552812990576E-2"/>
                  <c:y val="-4.6560005572635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511711745251819E-2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420009555543146"/>
                  <c:y val="-4.5619956568769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4461433455569828"/>
                  <c:y val="-4.4576420518031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0.53800000000000003</c:v>
                </c:pt>
                <c:pt idx="1">
                  <c:v>0.308</c:v>
                </c:pt>
                <c:pt idx="2">
                  <c:v>0.3</c:v>
                </c:pt>
                <c:pt idx="3">
                  <c:v>0.53800000000000003</c:v>
                </c:pt>
                <c:pt idx="4">
                  <c:v>0.61499999999999999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68800"/>
        <c:axId val="29828224"/>
      </c:barChart>
      <c:catAx>
        <c:axId val="302688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28224"/>
        <c:crosses val="autoZero"/>
        <c:auto val="1"/>
        <c:lblAlgn val="ctr"/>
        <c:lblOffset val="100"/>
        <c:noMultiLvlLbl val="0"/>
      </c:catAx>
      <c:valAx>
        <c:axId val="298282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68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5</c:v>
                </c:pt>
                <c:pt idx="1">
                  <c:v>4.5</c:v>
                </c:pt>
                <c:pt idx="2">
                  <c:v>4.5</c:v>
                </c:pt>
                <c:pt idx="3">
                  <c:v>4.75</c:v>
                </c:pt>
                <c:pt idx="4">
                  <c:v>4.75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04256"/>
        <c:axId val="29906048"/>
      </c:barChart>
      <c:catAx>
        <c:axId val="299042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06048"/>
        <c:crosses val="autoZero"/>
        <c:auto val="1"/>
        <c:lblAlgn val="ctr"/>
        <c:lblOffset val="100"/>
        <c:noMultiLvlLbl val="0"/>
      </c:catAx>
      <c:valAx>
        <c:axId val="2990604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904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0.5</c:v>
                </c:pt>
                <c:pt idx="1">
                  <c:v>8.3000000000000004E-2</c:v>
                </c:pt>
                <c:pt idx="2">
                  <c:v>0.25</c:v>
                </c:pt>
                <c:pt idx="3">
                  <c:v>8.3000000000000004E-2</c:v>
                </c:pt>
                <c:pt idx="4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0.16666666666666666</c:v>
                </c:pt>
                <c:pt idx="1">
                  <c:v>0.16700000000000001</c:v>
                </c:pt>
                <c:pt idx="2">
                  <c:v>0.16700000000000001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8.3333333333333329E-2</c:v>
                </c:pt>
                <c:pt idx="1">
                  <c:v>0.5</c:v>
                </c:pt>
                <c:pt idx="2">
                  <c:v>0.33300000000000002</c:v>
                </c:pt>
                <c:pt idx="3">
                  <c:v>8.3000000000000004E-2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8.3000000000000004E-2</c:v>
                </c:pt>
                <c:pt idx="4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49408"/>
        <c:axId val="30050944"/>
      </c:barChart>
      <c:catAx>
        <c:axId val="30049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0050944"/>
        <c:crosses val="autoZero"/>
        <c:auto val="1"/>
        <c:lblAlgn val="ctr"/>
        <c:lblOffset val="100"/>
        <c:noMultiLvlLbl val="0"/>
      </c:catAx>
      <c:valAx>
        <c:axId val="300509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049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8.7719286128016844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03508578048269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7.6999999999999999E-2</c:v>
                </c:pt>
                <c:pt idx="1">
                  <c:v>0</c:v>
                </c:pt>
                <c:pt idx="2">
                  <c:v>0</c:v>
                </c:pt>
                <c:pt idx="3">
                  <c:v>9.0999999999999998E-2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6315785838405052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333190588038325E-2"/>
                  <c:y val="-4.105464089716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0.154</c:v>
                </c:pt>
                <c:pt idx="2">
                  <c:v>0.23100000000000001</c:v>
                </c:pt>
                <c:pt idx="3">
                  <c:v>0.182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736829018258181E-2"/>
                  <c:y val="-4.105464089716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0190270729349E-3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14020498132269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087714451206738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0.38500000000000001</c:v>
                </c:pt>
                <c:pt idx="1">
                  <c:v>7.6999999999999999E-2</c:v>
                </c:pt>
                <c:pt idx="2">
                  <c:v>7.6999999999999999E-2</c:v>
                </c:pt>
                <c:pt idx="3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315647697796974E-2"/>
                  <c:y val="-4.1052639681036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2982443295697839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824557283525725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841962033158995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0.154</c:v>
                </c:pt>
                <c:pt idx="1">
                  <c:v>0.38500000000000001</c:v>
                </c:pt>
                <c:pt idx="2">
                  <c:v>0.23100000000000001</c:v>
                </c:pt>
                <c:pt idx="3">
                  <c:v>0.182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695384763726389E-2"/>
                  <c:y val="-4.3006442376521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069609466831255E-2"/>
                  <c:y val="-4.3006596316222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41440662875997"/>
                  <c:y val="-4.1051716042826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8781311122902051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0.38500000000000001</c:v>
                </c:pt>
                <c:pt idx="1">
                  <c:v>0.38500000000000001</c:v>
                </c:pt>
                <c:pt idx="2">
                  <c:v>0.46200000000000002</c:v>
                </c:pt>
                <c:pt idx="3">
                  <c:v>0.36399999999999999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321664"/>
        <c:axId val="30339840"/>
      </c:barChart>
      <c:catAx>
        <c:axId val="30321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339840"/>
        <c:crosses val="autoZero"/>
        <c:auto val="1"/>
        <c:lblAlgn val="ctr"/>
        <c:lblOffset val="100"/>
        <c:noMultiLvlLbl val="0"/>
      </c:catAx>
      <c:valAx>
        <c:axId val="303398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321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X83" sqref="X83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1" t="s">
        <v>69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65"/>
      <c r="M6" s="65"/>
      <c r="N6" s="65"/>
      <c r="O6" s="65"/>
      <c r="P6" s="65"/>
      <c r="Q6" s="65"/>
      <c r="R6" s="65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0.111</v>
      </c>
      <c r="O8" s="36">
        <v>0.222</v>
      </c>
      <c r="P8" s="36">
        <v>0.222</v>
      </c>
      <c r="Q8" s="36">
        <v>0.44400000000000001</v>
      </c>
      <c r="R8" s="37">
        <f>(0*1+1*2+2*3+2*4+4*5)/9</f>
        <v>4</v>
      </c>
      <c r="S8" s="3"/>
      <c r="T8" s="2"/>
    </row>
    <row r="9" spans="1:20" x14ac:dyDescent="0.25">
      <c r="K9" s="2"/>
      <c r="L9" s="3" t="s">
        <v>0</v>
      </c>
      <c r="M9" s="36">
        <v>0</v>
      </c>
      <c r="N9" s="36">
        <v>0.222</v>
      </c>
      <c r="O9" s="36">
        <v>0.111</v>
      </c>
      <c r="P9" s="36">
        <v>0.33300000000000002</v>
      </c>
      <c r="Q9" s="36">
        <v>0.33300000000000002</v>
      </c>
      <c r="R9" s="37">
        <f>(0*1+2*2+1*3+3*4+3*5)/9</f>
        <v>3.7777777777777777</v>
      </c>
      <c r="S9" s="3"/>
      <c r="T9" s="2"/>
    </row>
    <row r="10" spans="1:20" x14ac:dyDescent="0.25">
      <c r="K10" s="2"/>
      <c r="L10" s="65"/>
      <c r="M10" s="65"/>
      <c r="N10" s="65"/>
      <c r="O10" s="65"/>
      <c r="P10" s="65"/>
      <c r="Q10" s="65"/>
      <c r="R10" s="65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65"/>
      <c r="M29" s="65"/>
      <c r="N29" s="65"/>
      <c r="O29" s="65"/>
      <c r="P29" s="65"/>
      <c r="Q29" s="65"/>
      <c r="R29" s="65"/>
      <c r="S29" s="65"/>
      <c r="T29" s="2"/>
      <c r="U29" s="2"/>
    </row>
    <row r="30" spans="11:21" x14ac:dyDescent="0.25">
      <c r="K30" s="2"/>
      <c r="L30" s="65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65"/>
      <c r="M31" s="35" t="s">
        <v>73</v>
      </c>
      <c r="N31" s="36">
        <v>0</v>
      </c>
      <c r="O31" s="36">
        <v>0</v>
      </c>
      <c r="P31" s="36">
        <v>0</v>
      </c>
      <c r="Q31" s="36">
        <v>0.33300000000000002</v>
      </c>
      <c r="R31" s="36">
        <v>0.66700000000000004</v>
      </c>
      <c r="S31" s="37">
        <f>(0*1+0*2+0*3+1*4+2*5)/3</f>
        <v>4.666666666666667</v>
      </c>
      <c r="T31" s="2"/>
      <c r="U31" s="2"/>
    </row>
    <row r="32" spans="11:21" x14ac:dyDescent="0.25">
      <c r="K32" s="2"/>
      <c r="L32" s="65"/>
      <c r="M32" s="3" t="s">
        <v>0</v>
      </c>
      <c r="N32" s="36">
        <v>0</v>
      </c>
      <c r="O32" s="36">
        <v>0</v>
      </c>
      <c r="P32" s="36">
        <v>0</v>
      </c>
      <c r="Q32" s="36">
        <v>0.33300000000000002</v>
      </c>
      <c r="R32" s="36">
        <v>0.66700000000000004</v>
      </c>
      <c r="S32" s="37">
        <f>(0*1+0*2+0*3+1*4+2*5)/3</f>
        <v>4.666666666666667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65"/>
      <c r="O44" s="65"/>
      <c r="P44" s="65"/>
      <c r="Q44" s="65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65"/>
      <c r="R45" s="2"/>
      <c r="S45" s="2"/>
    </row>
    <row r="46" spans="11:21" x14ac:dyDescent="0.25">
      <c r="M46" s="2"/>
      <c r="N46" s="3">
        <v>1</v>
      </c>
      <c r="O46" s="38">
        <v>3</v>
      </c>
      <c r="P46" s="38">
        <v>2</v>
      </c>
      <c r="Q46" s="65"/>
      <c r="R46" s="2"/>
      <c r="S46" s="2"/>
    </row>
    <row r="47" spans="11:21" x14ac:dyDescent="0.25">
      <c r="M47" s="2"/>
      <c r="N47" s="3">
        <v>2</v>
      </c>
      <c r="O47" s="38">
        <v>0</v>
      </c>
      <c r="P47" s="38">
        <v>3</v>
      </c>
      <c r="Q47" s="65"/>
      <c r="R47" s="2"/>
      <c r="S47" s="2"/>
    </row>
    <row r="48" spans="11:21" x14ac:dyDescent="0.25">
      <c r="M48" s="2"/>
      <c r="N48" s="3">
        <v>3</v>
      </c>
      <c r="O48" s="38">
        <v>4</v>
      </c>
      <c r="P48" s="38">
        <v>1</v>
      </c>
      <c r="Q48" s="65"/>
      <c r="R48" s="2"/>
      <c r="S48" s="2"/>
    </row>
    <row r="49" spans="13:19" x14ac:dyDescent="0.25">
      <c r="M49" s="2"/>
      <c r="N49" s="3">
        <v>4</v>
      </c>
      <c r="O49" s="38">
        <v>5</v>
      </c>
      <c r="P49" s="38">
        <v>3</v>
      </c>
      <c r="Q49" s="65"/>
      <c r="R49" s="2"/>
      <c r="S49" s="2"/>
    </row>
    <row r="50" spans="13:19" x14ac:dyDescent="0.25">
      <c r="M50" s="2"/>
      <c r="N50" s="3">
        <v>5</v>
      </c>
      <c r="O50" s="38">
        <v>4</v>
      </c>
      <c r="P50" s="38">
        <v>2</v>
      </c>
      <c r="Q50" s="65"/>
      <c r="R50" s="2"/>
      <c r="S50" s="2"/>
    </row>
    <row r="51" spans="13:19" x14ac:dyDescent="0.25">
      <c r="M51" s="2"/>
      <c r="N51" s="3">
        <v>6</v>
      </c>
      <c r="O51" s="38">
        <v>3</v>
      </c>
      <c r="P51" s="38">
        <v>2</v>
      </c>
      <c r="Q51" s="65"/>
      <c r="R51" s="2"/>
      <c r="S51" s="2"/>
    </row>
    <row r="52" spans="13:19" x14ac:dyDescent="0.25">
      <c r="M52" s="2"/>
      <c r="N52" s="3">
        <v>7</v>
      </c>
      <c r="O52" s="38">
        <v>1</v>
      </c>
      <c r="P52" s="38">
        <v>2</v>
      </c>
      <c r="Q52" s="65"/>
      <c r="R52" s="2"/>
      <c r="S52" s="2"/>
    </row>
    <row r="53" spans="13:19" x14ac:dyDescent="0.25">
      <c r="M53" s="2"/>
      <c r="N53" s="3">
        <v>8</v>
      </c>
      <c r="O53" s="38">
        <v>4</v>
      </c>
      <c r="P53" s="38">
        <v>1</v>
      </c>
      <c r="Q53" s="65"/>
      <c r="R53" s="2"/>
      <c r="S53" s="2"/>
    </row>
    <row r="54" spans="13:19" x14ac:dyDescent="0.25">
      <c r="M54" s="2"/>
      <c r="N54" s="3">
        <v>9</v>
      </c>
      <c r="O54" s="38">
        <v>2</v>
      </c>
      <c r="P54" s="38">
        <v>1</v>
      </c>
      <c r="Q54" s="65"/>
      <c r="R54" s="2"/>
      <c r="S54" s="2"/>
    </row>
    <row r="55" spans="13:19" x14ac:dyDescent="0.25">
      <c r="M55" s="2"/>
      <c r="N55" s="3"/>
      <c r="O55" s="3"/>
      <c r="P55" s="3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8" sqref="W68"/>
    </sheetView>
  </sheetViews>
  <sheetFormatPr defaultRowHeight="15" x14ac:dyDescent="0.25"/>
  <sheetData>
    <row r="2" spans="1:23" ht="27.75" customHeight="1" x14ac:dyDescent="0.35">
      <c r="A2" s="41" t="s">
        <v>70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65"/>
      <c r="N9" s="65"/>
      <c r="O9" s="65"/>
      <c r="P9" s="65"/>
      <c r="Q9" s="65"/>
      <c r="R9" s="65"/>
      <c r="S9" s="65"/>
      <c r="T9" s="65"/>
      <c r="U9" s="65"/>
      <c r="V9" s="2"/>
      <c r="W9" s="2"/>
    </row>
    <row r="10" spans="1:23" x14ac:dyDescent="0.25">
      <c r="M10" s="65"/>
      <c r="N10" s="65"/>
      <c r="O10" s="65"/>
      <c r="P10" s="65"/>
      <c r="Q10" s="65"/>
      <c r="R10" s="65"/>
      <c r="S10" s="65"/>
      <c r="T10" s="65"/>
      <c r="U10" s="65"/>
      <c r="V10" s="3"/>
      <c r="W10" s="2"/>
    </row>
    <row r="11" spans="1:23" x14ac:dyDescent="0.25">
      <c r="M11" s="65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65"/>
      <c r="V11" s="3"/>
      <c r="W11" s="2"/>
    </row>
    <row r="12" spans="1:23" x14ac:dyDescent="0.25">
      <c r="M12" s="65"/>
      <c r="N12" s="35">
        <v>1</v>
      </c>
      <c r="O12" s="36">
        <v>7.6999999999999999E-2</v>
      </c>
      <c r="P12" s="36">
        <v>0</v>
      </c>
      <c r="Q12" s="36">
        <v>0.23100000000000001</v>
      </c>
      <c r="R12" s="36">
        <v>0.23100000000000001</v>
      </c>
      <c r="S12" s="36">
        <v>0.46200000000000002</v>
      </c>
      <c r="T12" s="37">
        <f>(1*1+0*2+3*3+3*4+6*5)/13</f>
        <v>4</v>
      </c>
      <c r="U12" s="65"/>
      <c r="V12" s="3"/>
      <c r="W12" s="2"/>
    </row>
    <row r="13" spans="1:23" x14ac:dyDescent="0.25">
      <c r="M13" s="65"/>
      <c r="N13" s="3">
        <v>2</v>
      </c>
      <c r="O13" s="36">
        <v>0</v>
      </c>
      <c r="P13" s="36">
        <v>0</v>
      </c>
      <c r="Q13" s="36">
        <v>0.33300000000000002</v>
      </c>
      <c r="R13" s="36">
        <v>0.25</v>
      </c>
      <c r="S13" s="36">
        <v>0.41699999999999998</v>
      </c>
      <c r="T13" s="37">
        <f>(0*1+0*2+4*3+3*4+5*5)/12</f>
        <v>4.083333333333333</v>
      </c>
      <c r="U13" s="65"/>
      <c r="V13" s="3"/>
      <c r="W13" s="2"/>
    </row>
    <row r="14" spans="1:23" x14ac:dyDescent="0.25">
      <c r="M14" s="65"/>
      <c r="N14" s="3">
        <v>3</v>
      </c>
      <c r="O14" s="36">
        <v>0</v>
      </c>
      <c r="P14" s="36">
        <v>8.3000000000000004E-2</v>
      </c>
      <c r="Q14" s="36">
        <v>0.16700000000000001</v>
      </c>
      <c r="R14" s="36">
        <v>8.3000000000000004E-2</v>
      </c>
      <c r="S14" s="36">
        <v>0.66700000000000004</v>
      </c>
      <c r="T14" s="37">
        <f>(0*1+1*2+2*3+1*4+8*5)/12</f>
        <v>4.333333333333333</v>
      </c>
      <c r="U14" s="65"/>
      <c r="V14" s="3"/>
      <c r="W14" s="2"/>
    </row>
    <row r="15" spans="1:23" x14ac:dyDescent="0.25">
      <c r="M15" s="65"/>
      <c r="N15" s="65"/>
      <c r="O15" s="65"/>
      <c r="P15" s="65"/>
      <c r="Q15" s="65"/>
      <c r="R15" s="65"/>
      <c r="S15" s="65"/>
      <c r="T15" s="65"/>
      <c r="U15" s="65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65"/>
      <c r="P40" s="65"/>
      <c r="Q40" s="65"/>
      <c r="R40" s="65"/>
      <c r="S40" s="65"/>
      <c r="T40" s="65"/>
      <c r="U40" s="65"/>
      <c r="V40" s="3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35">
        <v>1</v>
      </c>
      <c r="P42" s="36">
        <v>0</v>
      </c>
      <c r="Q42" s="36">
        <v>0</v>
      </c>
      <c r="R42" s="36">
        <v>0</v>
      </c>
      <c r="S42" s="36">
        <v>0.5</v>
      </c>
      <c r="T42" s="36">
        <v>0.5</v>
      </c>
      <c r="U42" s="37">
        <f>(0*1+0*2+0*3+2*4+2*5)/4</f>
        <v>4.5</v>
      </c>
      <c r="V42" s="3"/>
      <c r="W42" s="2"/>
    </row>
    <row r="43" spans="13:23" x14ac:dyDescent="0.25">
      <c r="M43" s="2"/>
      <c r="N43" s="2"/>
      <c r="O43" s="3">
        <v>2</v>
      </c>
      <c r="P43" s="36">
        <v>0</v>
      </c>
      <c r="Q43" s="36">
        <v>0</v>
      </c>
      <c r="R43" s="36">
        <v>0</v>
      </c>
      <c r="S43" s="36">
        <v>0.5</v>
      </c>
      <c r="T43" s="36">
        <v>0.5</v>
      </c>
      <c r="U43" s="37">
        <f>(0*1+0*2+0*3+2*4+2*5)/4</f>
        <v>4.5</v>
      </c>
      <c r="V43" s="3"/>
      <c r="W43" s="2"/>
    </row>
    <row r="44" spans="13:23" x14ac:dyDescent="0.25">
      <c r="M44" s="2"/>
      <c r="N44" s="2"/>
      <c r="O44" s="3">
        <v>3</v>
      </c>
      <c r="P44" s="36">
        <v>0</v>
      </c>
      <c r="Q44" s="36">
        <v>0</v>
      </c>
      <c r="R44" s="36">
        <v>0</v>
      </c>
      <c r="S44" s="36">
        <v>0</v>
      </c>
      <c r="T44" s="36">
        <v>1</v>
      </c>
      <c r="U44" s="37">
        <f>(0*1+0*2+0*3+0*4+4*5)/4</f>
        <v>5</v>
      </c>
      <c r="V44" s="3"/>
      <c r="W44" s="2"/>
    </row>
    <row r="45" spans="13:23" x14ac:dyDescent="0.25">
      <c r="M45" s="2"/>
      <c r="N45" s="2"/>
      <c r="O45" s="65"/>
      <c r="P45" s="65"/>
      <c r="Q45" s="65"/>
      <c r="R45" s="65"/>
      <c r="S45" s="65"/>
      <c r="T45" s="65"/>
      <c r="U45" s="65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3" sqref="AA103"/>
    </sheetView>
  </sheetViews>
  <sheetFormatPr defaultRowHeight="15" x14ac:dyDescent="0.25"/>
  <sheetData>
    <row r="2" spans="1:21" ht="31.5" customHeight="1" x14ac:dyDescent="0.35">
      <c r="A2" s="41" t="s">
        <v>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3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3"/>
      <c r="L11" s="3"/>
      <c r="M11" s="35">
        <v>1</v>
      </c>
      <c r="N11" s="36">
        <v>0</v>
      </c>
      <c r="O11" s="36">
        <v>7.6999999999999999E-2</v>
      </c>
      <c r="P11" s="36">
        <v>7.6999999999999999E-2</v>
      </c>
      <c r="Q11" s="36">
        <v>0.308</v>
      </c>
      <c r="R11" s="36">
        <v>0.53800000000000003</v>
      </c>
      <c r="S11" s="37">
        <f>(0*1+1*2+1*3+4*4+7*5)/13</f>
        <v>4.3076923076923075</v>
      </c>
      <c r="T11" s="2"/>
      <c r="U11" s="3"/>
    </row>
    <row r="12" spans="1:21" x14ac:dyDescent="0.25">
      <c r="I12" s="3"/>
      <c r="J12" s="3"/>
      <c r="K12" s="3"/>
      <c r="L12" s="3"/>
      <c r="M12" s="3">
        <v>2</v>
      </c>
      <c r="N12" s="36">
        <v>7.6999999999999999E-2</v>
      </c>
      <c r="O12" s="36">
        <v>0</v>
      </c>
      <c r="P12" s="36">
        <v>0.308</v>
      </c>
      <c r="Q12" s="36">
        <v>0.308</v>
      </c>
      <c r="R12" s="36">
        <v>0.308</v>
      </c>
      <c r="S12" s="37">
        <f>(1*1+0*2+4*3+4*4+4*5)/13</f>
        <v>3.7692307692307692</v>
      </c>
      <c r="T12" s="2"/>
      <c r="U12" s="3"/>
    </row>
    <row r="13" spans="1:21" x14ac:dyDescent="0.25">
      <c r="I13" s="3"/>
      <c r="J13" s="3"/>
      <c r="K13" s="3"/>
      <c r="L13" s="3"/>
      <c r="M13" s="3">
        <v>3</v>
      </c>
      <c r="N13" s="36">
        <v>0</v>
      </c>
      <c r="O13" s="36">
        <v>0</v>
      </c>
      <c r="P13" s="36">
        <v>0.1</v>
      </c>
      <c r="Q13" s="36">
        <v>0.6</v>
      </c>
      <c r="R13" s="36">
        <v>0.3</v>
      </c>
      <c r="S13" s="37">
        <f>(0*1+0*2+1*3+6*4+3*5)/10</f>
        <v>4.2</v>
      </c>
      <c r="T13" s="2"/>
      <c r="U13" s="3"/>
    </row>
    <row r="14" spans="1:21" x14ac:dyDescent="0.25">
      <c r="I14" s="3"/>
      <c r="J14" s="3"/>
      <c r="K14" s="3"/>
      <c r="L14" s="3"/>
      <c r="M14" s="3">
        <v>4</v>
      </c>
      <c r="N14" s="36">
        <v>0</v>
      </c>
      <c r="O14" s="36">
        <v>7.6999999999999999E-2</v>
      </c>
      <c r="P14" s="36">
        <v>7.6999999999999999E-2</v>
      </c>
      <c r="Q14" s="36">
        <v>0.308</v>
      </c>
      <c r="R14" s="36">
        <v>0.53800000000000003</v>
      </c>
      <c r="S14" s="37">
        <f>(0*1+1*2+1*3+4*4+7*5)/13</f>
        <v>4.3076923076923075</v>
      </c>
      <c r="T14" s="2"/>
      <c r="U14" s="3"/>
    </row>
    <row r="15" spans="1:21" x14ac:dyDescent="0.25">
      <c r="I15" s="3"/>
      <c r="J15" s="3"/>
      <c r="K15" s="3"/>
      <c r="L15" s="3"/>
      <c r="M15" s="3">
        <v>5</v>
      </c>
      <c r="N15" s="36">
        <v>7.6999999999999999E-2</v>
      </c>
      <c r="O15" s="36">
        <v>0</v>
      </c>
      <c r="P15" s="36">
        <v>0.154</v>
      </c>
      <c r="Q15" s="36">
        <v>0.154</v>
      </c>
      <c r="R15" s="36">
        <v>0.61499999999999999</v>
      </c>
      <c r="S15" s="37">
        <f>(1*1+0*2+2*3+2*4+8*5)/13</f>
        <v>4.2307692307692308</v>
      </c>
      <c r="T15" s="2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65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65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</v>
      </c>
      <c r="R49" s="36">
        <v>0</v>
      </c>
      <c r="S49" s="36">
        <v>0</v>
      </c>
      <c r="T49" s="36">
        <v>0</v>
      </c>
      <c r="U49" s="36">
        <v>1</v>
      </c>
      <c r="V49" s="37">
        <f>(0*1+0*2+0*3+0*4+4*5)/4</f>
        <v>5</v>
      </c>
      <c r="W49" s="65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</v>
      </c>
      <c r="R50" s="36">
        <v>0</v>
      </c>
      <c r="S50" s="36">
        <v>0</v>
      </c>
      <c r="T50" s="36">
        <v>0.5</v>
      </c>
      <c r="U50" s="36">
        <v>0.5</v>
      </c>
      <c r="V50" s="37">
        <f>(0*1+0*2+0*3+2*4+2*5)/4</f>
        <v>4.5</v>
      </c>
      <c r="W50" s="65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</v>
      </c>
      <c r="S51" s="36">
        <v>0</v>
      </c>
      <c r="T51" s="36">
        <v>0.5</v>
      </c>
      <c r="U51" s="36">
        <v>0.5</v>
      </c>
      <c r="V51" s="37">
        <f>(0*1+0*2+0*3+2*4+2*5)/4</f>
        <v>4.5</v>
      </c>
      <c r="W51" s="65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</v>
      </c>
      <c r="T52" s="36">
        <v>0.25</v>
      </c>
      <c r="U52" s="36">
        <v>0.75</v>
      </c>
      <c r="V52" s="37">
        <f>(0*1+0*2+0*3+1*4+3*5)/4</f>
        <v>4.75</v>
      </c>
      <c r="W52" s="65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0</v>
      </c>
      <c r="S53" s="36">
        <v>0</v>
      </c>
      <c r="T53" s="36">
        <v>0.25</v>
      </c>
      <c r="U53" s="36">
        <v>0.75</v>
      </c>
      <c r="V53" s="37">
        <f>(0*1+0*2+0*3+1*4+3*5)/4</f>
        <v>4.75</v>
      </c>
      <c r="W53" s="65"/>
      <c r="X53" s="2"/>
      <c r="Y53" s="2"/>
      <c r="Z53" s="3"/>
    </row>
    <row r="54" spans="14:26" x14ac:dyDescent="0.25">
      <c r="N54" s="2"/>
      <c r="O54" s="2"/>
      <c r="P54" s="65"/>
      <c r="Q54" s="65"/>
      <c r="R54" s="65"/>
      <c r="S54" s="65"/>
      <c r="T54" s="65"/>
      <c r="U54" s="65"/>
      <c r="V54" s="65"/>
      <c r="W54" s="65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65"/>
      <c r="R75" s="65"/>
      <c r="S75" s="65"/>
      <c r="T75" s="65"/>
      <c r="U75" s="65"/>
      <c r="V75" s="65"/>
      <c r="W75" s="65"/>
      <c r="X75" s="2"/>
      <c r="Y75" s="2"/>
    </row>
    <row r="76" spans="15:25" x14ac:dyDescent="0.25">
      <c r="O76" s="2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65"/>
      <c r="X76" s="3"/>
      <c r="Y76" s="2"/>
    </row>
    <row r="77" spans="15:25" x14ac:dyDescent="0.25">
      <c r="O77" s="2"/>
      <c r="P77" s="2"/>
      <c r="Q77" s="3" t="s">
        <v>6</v>
      </c>
      <c r="R77" s="36">
        <f>3/R83</f>
        <v>0.25</v>
      </c>
      <c r="S77" s="36">
        <v>0.25</v>
      </c>
      <c r="T77" s="36">
        <v>0.25</v>
      </c>
      <c r="U77" s="36">
        <v>0.25</v>
      </c>
      <c r="V77" s="36">
        <v>0</v>
      </c>
      <c r="W77" s="65"/>
      <c r="X77" s="3"/>
      <c r="Y77" s="2"/>
    </row>
    <row r="78" spans="15:25" x14ac:dyDescent="0.25">
      <c r="O78" s="2"/>
      <c r="P78" s="2"/>
      <c r="Q78" s="3" t="s">
        <v>7</v>
      </c>
      <c r="R78" s="36">
        <f>6/R83</f>
        <v>0.5</v>
      </c>
      <c r="S78" s="36">
        <v>8.3000000000000004E-2</v>
      </c>
      <c r="T78" s="36">
        <v>0.25</v>
      </c>
      <c r="U78" s="36">
        <v>8.3000000000000004E-2</v>
      </c>
      <c r="V78" s="36">
        <v>0.1</v>
      </c>
      <c r="W78" s="65"/>
      <c r="X78" s="3"/>
      <c r="Y78" s="2"/>
    </row>
    <row r="79" spans="15:25" x14ac:dyDescent="0.25">
      <c r="O79" s="2"/>
      <c r="P79" s="2"/>
      <c r="Q79" s="3" t="s">
        <v>8</v>
      </c>
      <c r="R79" s="36">
        <f>2/R83</f>
        <v>0.16666666666666666</v>
      </c>
      <c r="S79" s="36">
        <v>0.16700000000000001</v>
      </c>
      <c r="T79" s="36">
        <v>0.16700000000000001</v>
      </c>
      <c r="U79" s="36">
        <v>0.5</v>
      </c>
      <c r="V79" s="36">
        <v>0</v>
      </c>
      <c r="W79" s="65"/>
      <c r="X79" s="3"/>
      <c r="Y79" s="2"/>
    </row>
    <row r="80" spans="15:25" x14ac:dyDescent="0.25">
      <c r="O80" s="2"/>
      <c r="P80" s="2"/>
      <c r="Q80" s="3" t="s">
        <v>9</v>
      </c>
      <c r="R80" s="36">
        <f>1/R83</f>
        <v>8.3333333333333329E-2</v>
      </c>
      <c r="S80" s="36">
        <v>0.5</v>
      </c>
      <c r="T80" s="36">
        <v>0.33300000000000002</v>
      </c>
      <c r="U80" s="36">
        <v>8.3000000000000004E-2</v>
      </c>
      <c r="V80" s="36">
        <v>0</v>
      </c>
      <c r="W80" s="65"/>
      <c r="X80" s="3"/>
      <c r="Y80" s="2"/>
    </row>
    <row r="81" spans="15:25" x14ac:dyDescent="0.25">
      <c r="O81" s="2"/>
      <c r="P81" s="2"/>
      <c r="Q81" s="3" t="s">
        <v>10</v>
      </c>
      <c r="R81" s="36">
        <f>0/R83</f>
        <v>0</v>
      </c>
      <c r="S81" s="36">
        <v>0</v>
      </c>
      <c r="T81" s="36">
        <v>0</v>
      </c>
      <c r="U81" s="36">
        <v>8.3000000000000004E-2</v>
      </c>
      <c r="V81" s="36">
        <v>0.9</v>
      </c>
      <c r="W81" s="65"/>
      <c r="X81" s="3"/>
      <c r="Y81" s="2"/>
    </row>
    <row r="82" spans="15:25" x14ac:dyDescent="0.25">
      <c r="O82" s="2"/>
      <c r="P82" s="2"/>
      <c r="Q82" s="3"/>
      <c r="R82" s="3"/>
      <c r="S82" s="3"/>
      <c r="T82" s="3"/>
      <c r="U82" s="3"/>
      <c r="V82" s="3"/>
      <c r="W82" s="65"/>
      <c r="X82" s="3"/>
      <c r="Y82" s="2"/>
    </row>
    <row r="83" spans="15:25" x14ac:dyDescent="0.25">
      <c r="O83" s="2"/>
      <c r="P83" s="2"/>
      <c r="Q83" s="3"/>
      <c r="R83" s="3">
        <v>12</v>
      </c>
      <c r="S83" s="3"/>
      <c r="T83" s="3"/>
      <c r="U83" s="3"/>
      <c r="V83" s="3"/>
      <c r="W83" s="65"/>
      <c r="X83" s="3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3" sqref="AA83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65"/>
      <c r="Q5" s="65"/>
      <c r="R5" s="65"/>
      <c r="S5" s="65"/>
      <c r="T5" s="65"/>
      <c r="U5" s="65"/>
      <c r="V5" s="65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7.6999999999999999E-2</v>
      </c>
      <c r="R7" s="36">
        <v>0</v>
      </c>
      <c r="S7" s="36">
        <v>0.38500000000000001</v>
      </c>
      <c r="T7" s="36">
        <v>0.154</v>
      </c>
      <c r="U7" s="36">
        <v>0.38500000000000001</v>
      </c>
      <c r="V7" s="37">
        <f>(1*1+0*2+5*3+2*4+5*5)/13</f>
        <v>3.7692307692307692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0.154</v>
      </c>
      <c r="S8" s="36">
        <v>7.6999999999999999E-2</v>
      </c>
      <c r="T8" s="36">
        <v>0.38500000000000001</v>
      </c>
      <c r="U8" s="36">
        <v>0.38500000000000001</v>
      </c>
      <c r="V8" s="37">
        <f>(0*1+2*2+1*3+5*4+5*5)/13</f>
        <v>4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</v>
      </c>
      <c r="R9" s="36">
        <v>0.23100000000000001</v>
      </c>
      <c r="S9" s="36">
        <v>7.6999999999999999E-2</v>
      </c>
      <c r="T9" s="36">
        <v>0.23100000000000001</v>
      </c>
      <c r="U9" s="36">
        <v>0.46200000000000002</v>
      </c>
      <c r="V9" s="37">
        <f>(0*1+3*2+1*3+3*4+6*5)/13</f>
        <v>3.9230769230769229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9.0999999999999998E-2</v>
      </c>
      <c r="R10" s="36">
        <v>0.182</v>
      </c>
      <c r="S10" s="36">
        <v>0.182</v>
      </c>
      <c r="T10" s="36">
        <v>0.182</v>
      </c>
      <c r="U10" s="36">
        <v>0.36399999999999999</v>
      </c>
      <c r="V10" s="37">
        <f>(1*1+2*2+2*3+2*4+4*5)/11</f>
        <v>3.5454545454545454</v>
      </c>
      <c r="W10" s="2"/>
      <c r="X10" s="2"/>
      <c r="Y10" s="2"/>
    </row>
    <row r="11" spans="13:25" x14ac:dyDescent="0.25">
      <c r="M11" s="2"/>
      <c r="N11" s="2"/>
      <c r="O11" s="2"/>
      <c r="P11" s="65"/>
      <c r="Q11" s="65"/>
      <c r="R11" s="65"/>
      <c r="S11" s="65"/>
      <c r="T11" s="65"/>
      <c r="U11" s="65"/>
      <c r="V11" s="65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65"/>
      <c r="Q42" s="65"/>
      <c r="R42" s="65"/>
      <c r="S42" s="65"/>
      <c r="T42" s="65"/>
      <c r="U42" s="65"/>
      <c r="V42" s="65"/>
      <c r="W42" s="65"/>
      <c r="X42" s="65"/>
      <c r="Y42" s="3"/>
      <c r="Z42" s="3"/>
    </row>
    <row r="43" spans="14:26" x14ac:dyDescent="0.25">
      <c r="N43" s="2"/>
      <c r="O43" s="2"/>
      <c r="P43" s="65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65"/>
      <c r="Q44" s="35">
        <v>1</v>
      </c>
      <c r="R44" s="36">
        <v>0</v>
      </c>
      <c r="S44" s="36">
        <v>0</v>
      </c>
      <c r="T44" s="36">
        <v>0.5</v>
      </c>
      <c r="U44" s="36">
        <v>0</v>
      </c>
      <c r="V44" s="36">
        <v>0.5</v>
      </c>
      <c r="W44" s="37">
        <f>(0*1+0*2+2*3+0*4+2*5)/4</f>
        <v>4</v>
      </c>
      <c r="X44" s="3"/>
      <c r="Y44" s="3"/>
      <c r="Z44" s="3"/>
    </row>
    <row r="45" spans="14:26" x14ac:dyDescent="0.25">
      <c r="N45" s="2"/>
      <c r="O45" s="2"/>
      <c r="P45" s="65"/>
      <c r="Q45" s="3">
        <v>2</v>
      </c>
      <c r="R45" s="36">
        <v>0</v>
      </c>
      <c r="S45" s="36">
        <v>0</v>
      </c>
      <c r="T45" s="36">
        <v>0</v>
      </c>
      <c r="U45" s="36">
        <v>0.5</v>
      </c>
      <c r="V45" s="36">
        <v>0.5</v>
      </c>
      <c r="W45" s="37">
        <f>(0*1+0*2+0*3+2*4+2*5)/4</f>
        <v>4.5</v>
      </c>
      <c r="X45" s="3"/>
      <c r="Y45" s="3"/>
      <c r="Z45" s="3"/>
    </row>
    <row r="46" spans="14:26" x14ac:dyDescent="0.25">
      <c r="N46" s="2"/>
      <c r="O46" s="2"/>
      <c r="P46" s="65"/>
      <c r="Q46" s="3">
        <v>3</v>
      </c>
      <c r="R46" s="36">
        <v>0</v>
      </c>
      <c r="S46" s="36">
        <v>0.25</v>
      </c>
      <c r="T46" s="36">
        <v>0</v>
      </c>
      <c r="U46" s="36">
        <v>0.25</v>
      </c>
      <c r="V46" s="36">
        <v>0.5</v>
      </c>
      <c r="W46" s="37">
        <f>(0*1+1*2+0*3+1*4+2*5)/4</f>
        <v>4</v>
      </c>
      <c r="X46" s="3"/>
      <c r="Y46" s="3"/>
      <c r="Z46" s="3"/>
    </row>
    <row r="47" spans="14:26" x14ac:dyDescent="0.25">
      <c r="N47" s="2"/>
      <c r="O47" s="2"/>
      <c r="P47" s="65"/>
      <c r="Q47" s="3">
        <v>4</v>
      </c>
      <c r="R47" s="36">
        <v>0</v>
      </c>
      <c r="S47" s="36">
        <v>0.25</v>
      </c>
      <c r="T47" s="36">
        <v>0.25</v>
      </c>
      <c r="U47" s="36">
        <v>0</v>
      </c>
      <c r="V47" s="36">
        <v>0.5</v>
      </c>
      <c r="W47" s="37">
        <f>(0*1+1*2+1*3+0*4+2*5)/4</f>
        <v>3.75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6" sqref="T9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2" t="s">
        <v>19</v>
      </c>
      <c r="C4" s="43"/>
      <c r="D4" s="43"/>
      <c r="E4" s="43"/>
      <c r="F4" s="44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5</v>
      </c>
      <c r="D6" s="11">
        <v>0.312</v>
      </c>
      <c r="E6" s="10">
        <v>11</v>
      </c>
      <c r="F6" s="12">
        <v>0.68799999999999994</v>
      </c>
    </row>
    <row r="7" spans="2:18" ht="24" x14ac:dyDescent="0.25">
      <c r="B7" s="8" t="s">
        <v>22</v>
      </c>
      <c r="C7" s="13">
        <v>8</v>
      </c>
      <c r="D7" s="24">
        <v>0.5</v>
      </c>
      <c r="E7" s="13">
        <v>8</v>
      </c>
      <c r="F7" s="25">
        <v>0.5</v>
      </c>
    </row>
    <row r="8" spans="2:18" ht="24" x14ac:dyDescent="0.25">
      <c r="B8" s="7" t="s">
        <v>23</v>
      </c>
      <c r="C8" s="10">
        <v>5</v>
      </c>
      <c r="D8" s="22">
        <v>0.312</v>
      </c>
      <c r="E8" s="10">
        <v>11</v>
      </c>
      <c r="F8" s="23">
        <v>0.68799999999999994</v>
      </c>
    </row>
    <row r="9" spans="2:18" ht="48" x14ac:dyDescent="0.25">
      <c r="B9" s="8" t="s">
        <v>24</v>
      </c>
      <c r="C9" s="13">
        <v>14</v>
      </c>
      <c r="D9" s="24">
        <v>0.875</v>
      </c>
      <c r="E9" s="13">
        <v>2</v>
      </c>
      <c r="F9" s="25">
        <v>0.125</v>
      </c>
    </row>
    <row r="10" spans="2:18" ht="24" x14ac:dyDescent="0.25">
      <c r="B10" s="9" t="s">
        <v>26</v>
      </c>
      <c r="C10" s="14">
        <v>14</v>
      </c>
      <c r="D10" s="15">
        <v>0.875</v>
      </c>
      <c r="E10" s="14">
        <v>2</v>
      </c>
      <c r="F10" s="16">
        <v>0.125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65"/>
      <c r="J16" s="65"/>
      <c r="K16" s="65"/>
      <c r="L16" s="65"/>
      <c r="M16" s="65"/>
      <c r="N16" s="65"/>
      <c r="O16" s="65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35">
        <v>1</v>
      </c>
      <c r="J18" s="36">
        <v>0</v>
      </c>
      <c r="K18" s="36">
        <v>7.6999999999999999E-2</v>
      </c>
      <c r="L18" s="36">
        <v>0.154</v>
      </c>
      <c r="M18" s="36">
        <v>0.46200000000000002</v>
      </c>
      <c r="N18" s="36">
        <v>0.308</v>
      </c>
      <c r="O18" s="37">
        <f>(0*1+1*2+2*3+6*4+4*5)/13</f>
        <v>4</v>
      </c>
      <c r="P18" s="2"/>
      <c r="Q18" s="2"/>
      <c r="R18" s="2"/>
    </row>
    <row r="19" spans="7:18" x14ac:dyDescent="0.25">
      <c r="G19" s="2"/>
      <c r="H19" s="2"/>
      <c r="I19" s="3">
        <v>2</v>
      </c>
      <c r="J19" s="36">
        <v>0</v>
      </c>
      <c r="K19" s="36">
        <v>7.6999999999999999E-2</v>
      </c>
      <c r="L19" s="36">
        <v>7.6999999999999999E-2</v>
      </c>
      <c r="M19" s="36">
        <v>0.46200000000000002</v>
      </c>
      <c r="N19" s="36">
        <v>0.38500000000000001</v>
      </c>
      <c r="O19" s="37">
        <f>(0*1+1*2+1*3+6*4+5*5)/13</f>
        <v>4.1538461538461542</v>
      </c>
      <c r="P19" s="2"/>
      <c r="Q19" s="2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</v>
      </c>
      <c r="L20" s="36">
        <v>0.23100000000000001</v>
      </c>
      <c r="M20" s="36">
        <v>0.38500000000000001</v>
      </c>
      <c r="N20" s="36">
        <v>0.38500000000000001</v>
      </c>
      <c r="O20" s="37">
        <f>(0*1+0*2+3*3+5*4+5*5)/13</f>
        <v>4.1538461538461542</v>
      </c>
      <c r="P20" s="2"/>
      <c r="Q20" s="2"/>
      <c r="R20" s="2"/>
    </row>
    <row r="21" spans="7:18" x14ac:dyDescent="0.25">
      <c r="G21" s="2"/>
      <c r="H21" s="2"/>
      <c r="I21" s="65"/>
      <c r="J21" s="65"/>
      <c r="K21" s="65"/>
      <c r="L21" s="65"/>
      <c r="M21" s="65"/>
      <c r="N21" s="65"/>
      <c r="O21" s="65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65"/>
      <c r="K43" s="65"/>
      <c r="L43" s="65"/>
      <c r="M43" s="65"/>
      <c r="N43" s="65"/>
      <c r="O43" s="65"/>
      <c r="P43" s="65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</v>
      </c>
      <c r="L45" s="36">
        <v>0</v>
      </c>
      <c r="M45" s="36">
        <v>0.25</v>
      </c>
      <c r="N45" s="36">
        <v>0.25</v>
      </c>
      <c r="O45" s="36">
        <v>0.5</v>
      </c>
      <c r="P45" s="37">
        <f>(0*1+0*2+1*3+1*4+2*5)/4</f>
        <v>4.25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</v>
      </c>
      <c r="L46" s="36">
        <v>0</v>
      </c>
      <c r="M46" s="36">
        <v>0</v>
      </c>
      <c r="N46" s="36">
        <v>0.5</v>
      </c>
      <c r="O46" s="36">
        <v>0.5</v>
      </c>
      <c r="P46" s="37">
        <f>(0*1+0*2+0*3+2*4+2*5)/4</f>
        <v>4.5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0.25</v>
      </c>
      <c r="N47" s="36">
        <v>0.5</v>
      </c>
      <c r="O47" s="36">
        <v>0.25</v>
      </c>
      <c r="P47" s="37">
        <f>(0*1+0*2+1*3+2*4+1*5)/4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65"/>
      <c r="K48" s="65"/>
      <c r="L48" s="65"/>
      <c r="M48" s="65"/>
      <c r="N48" s="65"/>
      <c r="O48" s="65"/>
      <c r="P48" s="65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5" t="s">
        <v>25</v>
      </c>
      <c r="C66" s="46"/>
      <c r="D66" s="46"/>
      <c r="E66" s="46"/>
      <c r="F66" s="47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13</v>
      </c>
      <c r="D68" s="29">
        <v>0.81200000000000006</v>
      </c>
      <c r="E68" s="26">
        <v>3</v>
      </c>
      <c r="F68" s="30">
        <v>0.188</v>
      </c>
    </row>
    <row r="69" spans="2:6" ht="36" x14ac:dyDescent="0.25">
      <c r="B69" s="8" t="s">
        <v>28</v>
      </c>
      <c r="C69" s="27">
        <v>12</v>
      </c>
      <c r="D69" s="31">
        <v>0.75</v>
      </c>
      <c r="E69" s="27">
        <v>4</v>
      </c>
      <c r="F69" s="32">
        <v>0.25</v>
      </c>
    </row>
    <row r="70" spans="2:6" ht="48" x14ac:dyDescent="0.25">
      <c r="B70" s="7" t="s">
        <v>29</v>
      </c>
      <c r="C70" s="26">
        <v>15</v>
      </c>
      <c r="D70" s="29">
        <v>0.93799999999999994</v>
      </c>
      <c r="E70" s="26">
        <v>1</v>
      </c>
      <c r="F70" s="30">
        <v>6.2E-2</v>
      </c>
    </row>
    <row r="71" spans="2:6" ht="48" x14ac:dyDescent="0.25">
      <c r="B71" s="8" t="s">
        <v>30</v>
      </c>
      <c r="C71" s="27">
        <v>16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15</v>
      </c>
      <c r="D72" s="33">
        <v>0.93799999999999994</v>
      </c>
      <c r="E72" s="28">
        <v>1</v>
      </c>
      <c r="F72" s="34">
        <v>6.2E-2</v>
      </c>
    </row>
    <row r="77" spans="2:6" ht="36" customHeight="1" x14ac:dyDescent="0.25">
      <c r="B77" s="42" t="s">
        <v>31</v>
      </c>
      <c r="C77" s="48"/>
      <c r="D77" s="48"/>
      <c r="E77" s="48"/>
      <c r="F77" s="49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4</v>
      </c>
      <c r="D79" s="20">
        <v>0.25</v>
      </c>
      <c r="E79" s="26">
        <v>12</v>
      </c>
      <c r="F79" s="21">
        <v>0.75</v>
      </c>
    </row>
    <row r="80" spans="2:6" ht="24" x14ac:dyDescent="0.25">
      <c r="B80" s="8" t="s">
        <v>33</v>
      </c>
      <c r="C80" s="27">
        <v>14</v>
      </c>
      <c r="D80" s="24">
        <v>0.875</v>
      </c>
      <c r="E80" s="27">
        <v>2</v>
      </c>
      <c r="F80" s="25">
        <v>0.125</v>
      </c>
    </row>
    <row r="81" spans="2:6" ht="24" x14ac:dyDescent="0.25">
      <c r="B81" s="7" t="s">
        <v>34</v>
      </c>
      <c r="C81" s="26">
        <v>14</v>
      </c>
      <c r="D81" s="22">
        <v>0.875</v>
      </c>
      <c r="E81" s="26">
        <v>2</v>
      </c>
      <c r="F81" s="23">
        <v>0.125</v>
      </c>
    </row>
    <row r="82" spans="2:6" ht="24" x14ac:dyDescent="0.25">
      <c r="B82" s="8" t="s">
        <v>35</v>
      </c>
      <c r="C82" s="27">
        <v>6</v>
      </c>
      <c r="D82" s="24">
        <v>0.375</v>
      </c>
      <c r="E82" s="27">
        <v>10</v>
      </c>
      <c r="F82" s="25">
        <v>0.625</v>
      </c>
    </row>
    <row r="83" spans="2:6" ht="72" x14ac:dyDescent="0.25">
      <c r="B83" s="7" t="s">
        <v>36</v>
      </c>
      <c r="C83" s="26">
        <v>13</v>
      </c>
      <c r="D83" s="22">
        <v>0.81200000000000006</v>
      </c>
      <c r="E83" s="26">
        <v>3</v>
      </c>
      <c r="F83" s="23">
        <v>0.188</v>
      </c>
    </row>
    <row r="84" spans="2:6" ht="24" x14ac:dyDescent="0.25">
      <c r="B84" s="8" t="s">
        <v>37</v>
      </c>
      <c r="C84" s="27">
        <v>6</v>
      </c>
      <c r="D84" s="24">
        <v>0.375</v>
      </c>
      <c r="E84" s="27">
        <v>10</v>
      </c>
      <c r="F84" s="25">
        <v>0.625</v>
      </c>
    </row>
    <row r="85" spans="2:6" ht="24" x14ac:dyDescent="0.25">
      <c r="B85" s="7" t="s">
        <v>38</v>
      </c>
      <c r="C85" s="26">
        <v>15</v>
      </c>
      <c r="D85" s="22">
        <v>0.93799999999999994</v>
      </c>
      <c r="E85" s="26">
        <v>1</v>
      </c>
      <c r="F85" s="23">
        <v>6.2E-2</v>
      </c>
    </row>
    <row r="86" spans="2:6" ht="72" x14ac:dyDescent="0.25">
      <c r="B86" s="8" t="s">
        <v>39</v>
      </c>
      <c r="C86" s="27">
        <v>12</v>
      </c>
      <c r="D86" s="24">
        <v>0.75</v>
      </c>
      <c r="E86" s="27">
        <v>4</v>
      </c>
      <c r="F86" s="25">
        <v>0.25</v>
      </c>
    </row>
    <row r="87" spans="2:6" ht="24" x14ac:dyDescent="0.25">
      <c r="B87" s="9" t="s">
        <v>40</v>
      </c>
      <c r="C87" s="28">
        <v>16</v>
      </c>
      <c r="D87" s="15">
        <v>1</v>
      </c>
      <c r="E87" s="28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65"/>
      <c r="N6" s="65"/>
      <c r="O6" s="65"/>
      <c r="P6" s="65"/>
      <c r="Q6" s="65"/>
      <c r="R6" s="65"/>
      <c r="S6" s="65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8.3000000000000004E-2</v>
      </c>
      <c r="P8" s="36">
        <v>8.3000000000000004E-2</v>
      </c>
      <c r="Q8" s="36">
        <v>0.5</v>
      </c>
      <c r="R8" s="36">
        <v>0.33300000000000002</v>
      </c>
      <c r="S8" s="37">
        <v>4.08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65"/>
      <c r="N21" s="65"/>
      <c r="O21" s="65"/>
      <c r="P21" s="65"/>
      <c r="Q21" s="65"/>
      <c r="R21" s="65"/>
      <c r="S21" s="65"/>
      <c r="T21" s="65"/>
      <c r="U21" s="65"/>
      <c r="V21" s="3"/>
    </row>
    <row r="22" spans="13:22" x14ac:dyDescent="0.25">
      <c r="M22" s="65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65"/>
      <c r="N23" s="35">
        <v>1</v>
      </c>
      <c r="O23" s="36">
        <v>0</v>
      </c>
      <c r="P23" s="36">
        <v>0</v>
      </c>
      <c r="Q23" s="36">
        <v>0</v>
      </c>
      <c r="R23" s="36">
        <v>0.66700000000000004</v>
      </c>
      <c r="S23" s="36">
        <v>0.33300000000000002</v>
      </c>
      <c r="T23" s="39">
        <v>4.33</v>
      </c>
      <c r="U23" s="3"/>
      <c r="V23" s="3"/>
    </row>
    <row r="24" spans="13:22" x14ac:dyDescent="0.25">
      <c r="M24" s="65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8" sqref="V118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65"/>
      <c r="N7" s="65"/>
      <c r="O7" s="65"/>
      <c r="P7" s="65"/>
      <c r="Q7" s="65"/>
      <c r="R7" s="65"/>
      <c r="S7" s="65"/>
      <c r="T7" s="65"/>
      <c r="U7" s="2"/>
      <c r="V7" s="3"/>
      <c r="W7" s="2"/>
      <c r="X7" s="2"/>
    </row>
    <row r="8" spans="10:24" x14ac:dyDescent="0.25">
      <c r="J8" s="2"/>
      <c r="K8" s="2"/>
      <c r="L8" s="2"/>
      <c r="M8" s="65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65"/>
      <c r="N9" s="3">
        <v>4</v>
      </c>
      <c r="O9" s="3">
        <v>4</v>
      </c>
      <c r="P9" s="3">
        <v>0</v>
      </c>
      <c r="Q9" s="3">
        <v>1</v>
      </c>
      <c r="R9" s="3">
        <v>2</v>
      </c>
      <c r="S9" s="3">
        <v>0</v>
      </c>
      <c r="T9" s="3">
        <v>1</v>
      </c>
      <c r="U9" s="2"/>
      <c r="V9" s="3"/>
      <c r="W9" s="2"/>
      <c r="X9" s="2"/>
    </row>
    <row r="10" spans="10:24" x14ac:dyDescent="0.25">
      <c r="J10" s="2"/>
      <c r="K10" s="2"/>
      <c r="L10" s="2"/>
      <c r="M10" s="65"/>
      <c r="N10" s="65"/>
      <c r="O10" s="65"/>
      <c r="P10" s="65"/>
      <c r="Q10" s="65"/>
      <c r="R10" s="65"/>
      <c r="S10" s="65"/>
      <c r="T10" s="65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65"/>
      <c r="N22" s="65"/>
      <c r="O22" s="65"/>
      <c r="P22" s="65"/>
      <c r="Q22" s="65"/>
      <c r="R22" s="65"/>
      <c r="S22" s="65"/>
      <c r="T22" s="3"/>
      <c r="U22" s="2"/>
    </row>
    <row r="23" spans="11:21" ht="17.25" customHeight="1" x14ac:dyDescent="0.25">
      <c r="K23" s="2"/>
      <c r="L23" s="2"/>
      <c r="M23" s="65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65"/>
      <c r="T23" s="3"/>
      <c r="U23" s="2"/>
    </row>
    <row r="24" spans="11:21" ht="16.5" customHeight="1" x14ac:dyDescent="0.25">
      <c r="K24" s="2"/>
      <c r="L24" s="2"/>
      <c r="M24" s="65"/>
      <c r="N24" s="40">
        <v>0</v>
      </c>
      <c r="O24" s="40">
        <v>0</v>
      </c>
      <c r="P24" s="40">
        <v>3</v>
      </c>
      <c r="Q24" s="40">
        <v>0</v>
      </c>
      <c r="R24" s="40">
        <v>1</v>
      </c>
      <c r="S24" s="65"/>
      <c r="T24" s="3"/>
      <c r="U24" s="2"/>
    </row>
    <row r="25" spans="11:21" x14ac:dyDescent="0.25">
      <c r="K25" s="2"/>
      <c r="L25" s="2"/>
      <c r="M25" s="65"/>
      <c r="N25" s="65"/>
      <c r="O25" s="65"/>
      <c r="P25" s="65"/>
      <c r="Q25" s="65"/>
      <c r="R25" s="65"/>
      <c r="S25" s="65"/>
      <c r="T25" s="3"/>
      <c r="U25" s="2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2" t="s">
        <v>52</v>
      </c>
      <c r="C42" s="43"/>
      <c r="D42" s="43"/>
      <c r="E42" s="43"/>
      <c r="F42" s="43"/>
      <c r="G42" s="43"/>
      <c r="H42" s="43"/>
      <c r="I42" s="43"/>
      <c r="J42" s="44"/>
    </row>
    <row r="43" spans="2:10" x14ac:dyDescent="0.25">
      <c r="B43" s="4"/>
      <c r="C43" s="62" t="s">
        <v>16</v>
      </c>
      <c r="D43" s="62"/>
      <c r="E43" s="62" t="s">
        <v>17</v>
      </c>
      <c r="F43" s="62"/>
      <c r="G43" s="63" t="s">
        <v>18</v>
      </c>
      <c r="H43" s="63"/>
      <c r="I43" s="62" t="s">
        <v>17</v>
      </c>
      <c r="J43" s="64"/>
    </row>
    <row r="44" spans="2:10" ht="120" x14ac:dyDescent="0.25">
      <c r="B44" s="7" t="s">
        <v>51</v>
      </c>
      <c r="C44" s="60">
        <v>13</v>
      </c>
      <c r="D44" s="60"/>
      <c r="E44" s="53">
        <v>0.81200000000000006</v>
      </c>
      <c r="F44" s="53"/>
      <c r="G44" s="51">
        <v>3</v>
      </c>
      <c r="H44" s="51"/>
      <c r="I44" s="53">
        <v>0.188</v>
      </c>
      <c r="J44" s="54"/>
    </row>
    <row r="45" spans="2:10" ht="48" x14ac:dyDescent="0.25">
      <c r="B45" s="8" t="s">
        <v>53</v>
      </c>
      <c r="C45" s="59">
        <v>13</v>
      </c>
      <c r="D45" s="59"/>
      <c r="E45" s="55">
        <v>0.81200000000000006</v>
      </c>
      <c r="F45" s="55"/>
      <c r="G45" s="50">
        <v>3</v>
      </c>
      <c r="H45" s="50"/>
      <c r="I45" s="55">
        <v>0.188</v>
      </c>
      <c r="J45" s="56"/>
    </row>
    <row r="46" spans="2:10" ht="24" x14ac:dyDescent="0.25">
      <c r="B46" s="7" t="s">
        <v>54</v>
      </c>
      <c r="C46" s="60">
        <v>12</v>
      </c>
      <c r="D46" s="60"/>
      <c r="E46" s="53">
        <v>0.75</v>
      </c>
      <c r="F46" s="53"/>
      <c r="G46" s="51">
        <v>4</v>
      </c>
      <c r="H46" s="51"/>
      <c r="I46" s="53">
        <v>0.25</v>
      </c>
      <c r="J46" s="54"/>
    </row>
    <row r="47" spans="2:10" ht="24" x14ac:dyDescent="0.25">
      <c r="B47" s="17" t="s">
        <v>55</v>
      </c>
      <c r="C47" s="61">
        <v>11</v>
      </c>
      <c r="D47" s="61"/>
      <c r="E47" s="57">
        <v>0.68799999999999994</v>
      </c>
      <c r="F47" s="57"/>
      <c r="G47" s="52">
        <v>5</v>
      </c>
      <c r="H47" s="52"/>
      <c r="I47" s="57">
        <v>0.312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65"/>
      <c r="N50" s="65"/>
      <c r="O50" s="65"/>
      <c r="P50" s="65"/>
      <c r="Q50" s="65"/>
      <c r="R50" s="65"/>
      <c r="S50" s="2"/>
      <c r="T50" s="2"/>
      <c r="U50" s="2"/>
      <c r="V50" s="2"/>
    </row>
    <row r="51" spans="11:22" x14ac:dyDescent="0.25">
      <c r="K51" s="2"/>
      <c r="L51" s="2"/>
      <c r="M51" s="65"/>
      <c r="N51" s="65"/>
      <c r="O51" s="65"/>
      <c r="P51" s="65"/>
      <c r="Q51" s="65"/>
      <c r="R51" s="65"/>
      <c r="S51" s="2"/>
      <c r="T51" s="2"/>
      <c r="U51" s="2"/>
      <c r="V51" s="2"/>
    </row>
    <row r="52" spans="11:22" x14ac:dyDescent="0.25">
      <c r="K52" s="2"/>
      <c r="L52" s="2"/>
      <c r="M52" s="65"/>
      <c r="N52" s="3" t="s">
        <v>56</v>
      </c>
      <c r="O52" s="3" t="s">
        <v>57</v>
      </c>
      <c r="P52" s="3" t="s">
        <v>58</v>
      </c>
      <c r="Q52" s="3" t="s">
        <v>59</v>
      </c>
      <c r="R52" s="65"/>
      <c r="S52" s="2"/>
      <c r="T52" s="2"/>
      <c r="U52" s="2"/>
      <c r="V52" s="2"/>
    </row>
    <row r="53" spans="11:22" x14ac:dyDescent="0.25">
      <c r="K53" s="2"/>
      <c r="L53" s="2"/>
      <c r="M53" s="65"/>
      <c r="N53" s="40">
        <v>2</v>
      </c>
      <c r="O53" s="40">
        <v>3</v>
      </c>
      <c r="P53" s="40">
        <v>0</v>
      </c>
      <c r="Q53" s="40">
        <v>6</v>
      </c>
      <c r="R53" s="66"/>
      <c r="S53" s="2"/>
      <c r="T53" s="2"/>
      <c r="U53" s="2"/>
      <c r="V53" s="2"/>
    </row>
    <row r="54" spans="11:22" x14ac:dyDescent="0.25">
      <c r="K54" s="2"/>
      <c r="L54" s="2"/>
      <c r="M54" s="65"/>
      <c r="N54" s="65"/>
      <c r="O54" s="65"/>
      <c r="P54" s="65"/>
      <c r="Q54" s="65"/>
      <c r="R54" s="65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65"/>
      <c r="M71" s="65"/>
      <c r="N71" s="65"/>
      <c r="O71" s="65"/>
      <c r="P71" s="65"/>
      <c r="Q71" s="65"/>
      <c r="R71" s="65"/>
      <c r="S71" s="65"/>
      <c r="T71" s="2"/>
    </row>
    <row r="72" spans="12:20" x14ac:dyDescent="0.25">
      <c r="L72" s="65"/>
      <c r="M72" s="65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65"/>
      <c r="T72" s="2"/>
    </row>
    <row r="73" spans="12:20" x14ac:dyDescent="0.25">
      <c r="L73" s="65"/>
      <c r="M73" s="65"/>
      <c r="N73" s="3">
        <v>0</v>
      </c>
      <c r="O73" s="3">
        <v>3</v>
      </c>
      <c r="P73" s="3">
        <v>4</v>
      </c>
      <c r="Q73" s="3">
        <v>1</v>
      </c>
      <c r="R73" s="3">
        <v>1</v>
      </c>
      <c r="S73" s="65"/>
      <c r="T73" s="2"/>
    </row>
    <row r="74" spans="12:20" x14ac:dyDescent="0.25">
      <c r="L74" s="65"/>
      <c r="M74" s="65"/>
      <c r="N74" s="65"/>
      <c r="O74" s="65"/>
      <c r="P74" s="65"/>
      <c r="Q74" s="65"/>
      <c r="R74" s="65"/>
      <c r="S74" s="65"/>
      <c r="T74" s="2"/>
    </row>
    <row r="75" spans="12:20" x14ac:dyDescent="0.25">
      <c r="L75" s="65"/>
      <c r="M75" s="65"/>
      <c r="N75" s="65"/>
      <c r="O75" s="65"/>
      <c r="P75" s="65"/>
      <c r="Q75" s="65"/>
      <c r="R75" s="65"/>
      <c r="S75" s="65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65"/>
      <c r="N92" s="65"/>
      <c r="O92" s="65"/>
      <c r="P92" s="65"/>
      <c r="Q92" s="65"/>
      <c r="R92" s="65"/>
      <c r="S92" s="65"/>
      <c r="T92" s="2"/>
    </row>
    <row r="93" spans="11:20" x14ac:dyDescent="0.25">
      <c r="K93" s="2"/>
      <c r="L93" s="2"/>
      <c r="M93" s="65"/>
      <c r="N93" s="65"/>
      <c r="O93" s="65"/>
      <c r="P93" s="65"/>
      <c r="Q93" s="65"/>
      <c r="R93" s="65"/>
      <c r="S93" s="65"/>
      <c r="T93" s="2"/>
    </row>
    <row r="94" spans="11:20" x14ac:dyDescent="0.25">
      <c r="K94" s="2"/>
      <c r="L94" s="2"/>
      <c r="M94" s="65"/>
      <c r="N94" s="3" t="s">
        <v>65</v>
      </c>
      <c r="O94" s="3" t="s">
        <v>66</v>
      </c>
      <c r="P94" s="3" t="s">
        <v>67</v>
      </c>
      <c r="Q94" s="3" t="s">
        <v>68</v>
      </c>
      <c r="R94" s="65"/>
      <c r="S94" s="65"/>
      <c r="T94" s="2"/>
    </row>
    <row r="95" spans="11:20" x14ac:dyDescent="0.25">
      <c r="K95" s="2"/>
      <c r="L95" s="2"/>
      <c r="M95" s="65"/>
      <c r="N95" s="3">
        <v>1</v>
      </c>
      <c r="O95" s="3">
        <v>3</v>
      </c>
      <c r="P95" s="3">
        <v>0</v>
      </c>
      <c r="Q95" s="3">
        <v>7</v>
      </c>
      <c r="R95" s="65"/>
      <c r="S95" s="65"/>
      <c r="T95" s="2"/>
    </row>
    <row r="96" spans="11:20" x14ac:dyDescent="0.25">
      <c r="K96" s="2"/>
      <c r="L96" s="2"/>
      <c r="M96" s="65"/>
      <c r="N96" s="65"/>
      <c r="O96" s="65"/>
      <c r="P96" s="65"/>
      <c r="Q96" s="65"/>
      <c r="R96" s="65"/>
      <c r="S96" s="65"/>
      <c r="T96" s="2"/>
    </row>
    <row r="97" spans="11:20" x14ac:dyDescent="0.25">
      <c r="K97" s="2"/>
      <c r="L97" s="2"/>
      <c r="M97" s="65"/>
      <c r="N97" s="65"/>
      <c r="O97" s="65"/>
      <c r="P97" s="65"/>
      <c r="Q97" s="65"/>
      <c r="R97" s="65"/>
      <c r="S97" s="65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2012-12-12T11:04:19Z</dcterms:modified>
</cp:coreProperties>
</file>